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zał 1b " sheetId="1" r:id="rId1"/>
  </sheets>
  <definedNames>
    <definedName name="_xlnm.Print_Area" localSheetId="0">'zał 1b '!$A$1:$D$58</definedName>
  </definedNames>
  <calcPr fullCalcOnLoad="1"/>
</workbook>
</file>

<file path=xl/sharedStrings.xml><?xml version="1.0" encoding="utf-8"?>
<sst xmlns="http://schemas.openxmlformats.org/spreadsheetml/2006/main" count="59" uniqueCount="58">
  <si>
    <t>Wyszczególnienie</t>
  </si>
  <si>
    <t>Plan po zmianach</t>
  </si>
  <si>
    <t>Wykonanie  na 31.12.2010r.</t>
  </si>
  <si>
    <t>Procent wykonania</t>
  </si>
  <si>
    <t>I. DOCHODY BIEŻĄCE</t>
  </si>
  <si>
    <t>1. WPŁYWY Z PODATKÓW, OPŁAT I POZOSTAŁYCH DOCHODÓW</t>
  </si>
  <si>
    <t xml:space="preserve">1) Wpływy z podatków </t>
  </si>
  <si>
    <t>a) od nieruchomości</t>
  </si>
  <si>
    <t>b) rolnego</t>
  </si>
  <si>
    <t>c) leśnego</t>
  </si>
  <si>
    <t>d) od środków transportowych</t>
  </si>
  <si>
    <t>e) dochodowego od osób fizycznych, opłacanego w formie karty podatkowej</t>
  </si>
  <si>
    <t>f) od spadków i darowizn</t>
  </si>
  <si>
    <t xml:space="preserve">g) od czynności cywilnoprawnych </t>
  </si>
  <si>
    <t xml:space="preserve">2) Wpływy z opłat </t>
  </si>
  <si>
    <t>a) skarbowej</t>
  </si>
  <si>
    <t>b) targowej</t>
  </si>
  <si>
    <t xml:space="preserve">d) eksploatacyjnej </t>
  </si>
  <si>
    <t>e) za zezwolenia na sprzedaż alkoholu</t>
  </si>
  <si>
    <t>g)  wpływy z innych lokalnych opłat pobieranych przez JST na podst. odrębnych ustaw - opłata za zajęcie pasa drogowego</t>
  </si>
  <si>
    <t>k) wpływy z opłaty produktowej</t>
  </si>
  <si>
    <t>3) Inne dochody</t>
  </si>
  <si>
    <t>a) Wpływy z różnych dochodów i opłat</t>
  </si>
  <si>
    <t>b)wpływy z tyt.zwrotów wypłacon.świadczeń z fund.alim.</t>
  </si>
  <si>
    <t>c) Wpływy z usług</t>
  </si>
  <si>
    <t xml:space="preserve">d)otrzymane spadki, zapisy i darowizny w postaci pieniężnej </t>
  </si>
  <si>
    <t>5) Dochody uzyskiwane w zakresie gospodarki gruntami i nieruchomościami</t>
  </si>
  <si>
    <t xml:space="preserve">a) opłaty za zarząd, użytkowanie i wieczyste użytkowanie gruntów, </t>
  </si>
  <si>
    <t>b) wpływy z najmu i dzierżawy</t>
  </si>
  <si>
    <t xml:space="preserve">6) Dochody z kar pieniężnych i grzywien określonych w odrębnych przepisach </t>
  </si>
  <si>
    <t>a) grzywny, mandaty i kary pieniężne od osób fiz.</t>
  </si>
  <si>
    <t>b)grzywny i inne kary pieniężne od osób prawnych</t>
  </si>
  <si>
    <t xml:space="preserve">7) Odsetki od nieterminowo przekazywanych należności stanowiących dochody gminy </t>
  </si>
  <si>
    <t xml:space="preserve">a) odsetki od nieterminowych wpłat z tytułu podatków i opłat </t>
  </si>
  <si>
    <t>b) pozostałe odsetki</t>
  </si>
  <si>
    <t xml:space="preserve">c) koszty upomnień </t>
  </si>
  <si>
    <t>8) Odsetki od środków finansowych gromadzonych na rachunkach bankowych gminy</t>
  </si>
  <si>
    <t>a) odsetki od wolnych środków na rachunkach bankowych</t>
  </si>
  <si>
    <t>9) Dochody j.s.t. związane z realizacją zadań z zakresu administracji rządowej oraz innych zadań zleconych ustawami</t>
  </si>
  <si>
    <t>10) Udziały w podatkach stanowiących dochód budżetu państwa</t>
  </si>
  <si>
    <t>a) udziały we wpływach w podatku dochodowym od osób fizycznych</t>
  </si>
  <si>
    <t>b) udziały we wpływach w podatku dochodowym od osób prawnych</t>
  </si>
  <si>
    <t xml:space="preserve">11) Rekompensata z PFRON z tytułu utraconych dochodów w podatkach </t>
  </si>
  <si>
    <t xml:space="preserve">2. SUBWENCJA OGÓLNA </t>
  </si>
  <si>
    <t>a) subwencja oświatowa</t>
  </si>
  <si>
    <t>b) część wyrównawcza subwencji ogólnej dla gmin</t>
  </si>
  <si>
    <t>3. DOTACJE CELOWE</t>
  </si>
  <si>
    <t xml:space="preserve">1) Dotacje celowe z budżetu państwa na zadania zlecone </t>
  </si>
  <si>
    <t>2) Dotacje celowe z budżetu państwa na dofinansowanie własnych zadań bieżących gminy</t>
  </si>
  <si>
    <t>4) Dotacje celowe w ramach programów finansowanych z udziałem środków europejskich</t>
  </si>
  <si>
    <t>II. DOCHODY MAJĄTKOWE</t>
  </si>
  <si>
    <t>1) wpływy ze sprzedaży mienia</t>
  </si>
  <si>
    <t>2) wpływy z przekształcenia prawa użytkowania wieczystego w prawo własności</t>
  </si>
  <si>
    <t xml:space="preserve">3) Dotacje celowe z budżetu państwa na inwestycje i zakupy inwestycyjne </t>
  </si>
  <si>
    <t>5) Dotacje celowe na zadania inwestycyjne realizowane na podst.porozumień między j.s.t</t>
  </si>
  <si>
    <t>RAZEM</t>
  </si>
  <si>
    <t>Załącznik nr 1b                                                                           do Zarządzenia nr 12/11                                                               Wójta Gminy Dygowo                                                                                 z dnia 29.03.2011r.</t>
  </si>
  <si>
    <t xml:space="preserve">PLAN I REALIZACJA DOCHODÓW BUDŻETU GMINY  ZA 2010 R.                                                                                                                    WEDŁUG  ŹRÓDEŁ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</si>
</sst>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left" vertical="center" wrapText="1"/>
    </xf>
    <xf numFmtId="4" fontId="25" fillId="23" borderId="10" xfId="0" applyNumberFormat="1" applyFont="1" applyFill="1" applyBorder="1" applyAlignment="1">
      <alignment horizontal="right" vertical="center" wrapText="1"/>
    </xf>
    <xf numFmtId="10" fontId="25" fillId="23" borderId="10" xfId="52" applyNumberFormat="1" applyFont="1" applyFill="1" applyBorder="1" applyAlignment="1" applyProtection="1">
      <alignment horizontal="right" vertical="center" wrapText="1"/>
      <protection/>
    </xf>
    <xf numFmtId="0" fontId="25" fillId="20" borderId="10" xfId="0" applyFont="1" applyFill="1" applyBorder="1" applyAlignment="1">
      <alignment horizontal="left" vertical="center" wrapText="1"/>
    </xf>
    <xf numFmtId="4" fontId="25" fillId="20" borderId="10" xfId="0" applyNumberFormat="1" applyFont="1" applyFill="1" applyBorder="1" applyAlignment="1">
      <alignment horizontal="right" vertical="center" wrapText="1"/>
    </xf>
    <xf numFmtId="10" fontId="25" fillId="20" borderId="10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horizontal="justify" vertical="center" wrapText="1"/>
    </xf>
    <xf numFmtId="4" fontId="25" fillId="24" borderId="10" xfId="0" applyNumberFormat="1" applyFont="1" applyFill="1" applyBorder="1" applyAlignment="1">
      <alignment horizontal="right" vertical="center" wrapText="1"/>
    </xf>
    <xf numFmtId="10" fontId="25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justify" vertical="center" wrapText="1"/>
    </xf>
    <xf numFmtId="4" fontId="20" fillId="24" borderId="10" xfId="0" applyNumberFormat="1" applyFont="1" applyFill="1" applyBorder="1" applyAlignment="1">
      <alignment vertical="center"/>
    </xf>
    <xf numFmtId="10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4" fontId="25" fillId="24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/>
    </xf>
    <xf numFmtId="49" fontId="25" fillId="24" borderId="10" xfId="0" applyNumberFormat="1" applyFont="1" applyFill="1" applyBorder="1" applyAlignment="1">
      <alignment horizontal="left" vertical="center" wrapText="1"/>
    </xf>
    <xf numFmtId="10" fontId="25" fillId="20" borderId="10" xfId="0" applyNumberFormat="1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" fontId="20" fillId="0" borderId="10" xfId="0" applyNumberFormat="1" applyFont="1" applyFill="1" applyBorder="1" applyAlignment="1">
      <alignment vertical="center"/>
    </xf>
    <xf numFmtId="10" fontId="20" fillId="0" borderId="10" xfId="0" applyNumberFormat="1" applyFont="1" applyFill="1" applyBorder="1" applyAlignment="1">
      <alignment horizontal="right" vertical="center" wrapText="1"/>
    </xf>
    <xf numFmtId="49" fontId="25" fillId="20" borderId="10" xfId="0" applyNumberFormat="1" applyFont="1" applyFill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justify"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right" vertical="center"/>
    </xf>
    <xf numFmtId="49" fontId="20" fillId="24" borderId="10" xfId="0" applyNumberFormat="1" applyFont="1" applyFill="1" applyBorder="1" applyAlignment="1">
      <alignment vertical="center" wrapText="1"/>
    </xf>
    <xf numFmtId="0" fontId="26" fillId="23" borderId="10" xfId="0" applyFont="1" applyFill="1" applyBorder="1" applyAlignment="1">
      <alignment horizontal="center" vertical="center" wrapText="1"/>
    </xf>
    <xf numFmtId="4" fontId="26" fillId="23" borderId="10" xfId="0" applyNumberFormat="1" applyFont="1" applyFill="1" applyBorder="1" applyAlignment="1">
      <alignment horizontal="right" vertical="center" wrapText="1"/>
    </xf>
    <xf numFmtId="10" fontId="25" fillId="23" borderId="1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view="pageBreakPreview" zoomScaleNormal="75" zoomScaleSheetLayoutView="100" workbookViewId="0" topLeftCell="A1">
      <selection activeCell="B13" sqref="B13"/>
    </sheetView>
  </sheetViews>
  <sheetFormatPr defaultColWidth="9.00390625" defaultRowHeight="12.75"/>
  <cols>
    <col min="1" max="1" width="42.75390625" style="0" customWidth="1"/>
    <col min="2" max="2" width="17.75390625" style="0" customWidth="1"/>
    <col min="3" max="3" width="17.25390625" style="0" customWidth="1"/>
    <col min="4" max="4" width="16.125" style="0" customWidth="1"/>
  </cols>
  <sheetData>
    <row r="1" spans="1:4" ht="50.25" customHeight="1">
      <c r="A1" s="1"/>
      <c r="B1" s="2"/>
      <c r="C1" s="39" t="s">
        <v>56</v>
      </c>
      <c r="D1" s="39"/>
    </row>
    <row r="2" spans="1:4" ht="9" customHeight="1">
      <c r="A2" s="1"/>
      <c r="B2" s="2"/>
      <c r="C2" s="3"/>
      <c r="D2" s="3"/>
    </row>
    <row r="3" spans="1:4" ht="42.75" customHeight="1">
      <c r="A3" s="40" t="s">
        <v>57</v>
      </c>
      <c r="B3" s="40"/>
      <c r="C3" s="40"/>
      <c r="D3" s="40"/>
    </row>
    <row r="4" spans="1:4" ht="9.75" customHeight="1">
      <c r="A4" s="4"/>
      <c r="B4" s="4"/>
      <c r="C4" s="4"/>
      <c r="D4" s="5"/>
    </row>
    <row r="5" spans="1:4" ht="33" customHeight="1">
      <c r="A5" s="6" t="s">
        <v>0</v>
      </c>
      <c r="B5" s="6" t="s">
        <v>1</v>
      </c>
      <c r="C5" s="6" t="s">
        <v>2</v>
      </c>
      <c r="D5" s="6" t="s">
        <v>3</v>
      </c>
    </row>
    <row r="6" spans="1:4" ht="23.25" customHeight="1">
      <c r="A6" s="7" t="s">
        <v>4</v>
      </c>
      <c r="B6" s="8">
        <f>B7+B45+B48</f>
        <v>14122498.030000001</v>
      </c>
      <c r="C6" s="8">
        <f>C7+C45+C48</f>
        <v>13981687.29</v>
      </c>
      <c r="D6" s="9">
        <f aca="true" t="shared" si="0" ref="D6:D37">C6/B6</f>
        <v>0.9900293319424877</v>
      </c>
    </row>
    <row r="7" spans="1:4" ht="20.25" customHeight="1">
      <c r="A7" s="10" t="s">
        <v>5</v>
      </c>
      <c r="B7" s="11">
        <f>B8+B16+B23+B28+B31+B34+B38+B40+B41+B44</f>
        <v>4610558.470000001</v>
      </c>
      <c r="C7" s="11">
        <f>C8+C16+C23+C28+C31+C34+C38+C40+C41+C44</f>
        <v>4486357.09</v>
      </c>
      <c r="D7" s="12">
        <f t="shared" si="0"/>
        <v>0.973061532391758</v>
      </c>
    </row>
    <row r="8" spans="1:4" ht="12.75">
      <c r="A8" s="13" t="s">
        <v>6</v>
      </c>
      <c r="B8" s="14">
        <f>SUM(B9:B15)</f>
        <v>2300711</v>
      </c>
      <c r="C8" s="14">
        <f>SUM(C9:C15)</f>
        <v>2336313.42</v>
      </c>
      <c r="D8" s="15">
        <f t="shared" si="0"/>
        <v>1.015474529395478</v>
      </c>
    </row>
    <row r="9" spans="1:4" ht="12.75">
      <c r="A9" s="16" t="s">
        <v>7</v>
      </c>
      <c r="B9" s="17">
        <v>1529333</v>
      </c>
      <c r="C9" s="17">
        <v>1526111.85</v>
      </c>
      <c r="D9" s="18">
        <f t="shared" si="0"/>
        <v>0.9978937549899205</v>
      </c>
    </row>
    <row r="10" spans="1:4" ht="12.75">
      <c r="A10" s="16" t="s">
        <v>8</v>
      </c>
      <c r="B10" s="17">
        <v>609437</v>
      </c>
      <c r="C10" s="17">
        <v>605929.46</v>
      </c>
      <c r="D10" s="18">
        <f t="shared" si="0"/>
        <v>0.9942446224958444</v>
      </c>
    </row>
    <row r="11" spans="1:4" ht="12.75">
      <c r="A11" s="16" t="s">
        <v>9</v>
      </c>
      <c r="B11" s="17">
        <v>45541</v>
      </c>
      <c r="C11" s="17">
        <v>46548.82</v>
      </c>
      <c r="D11" s="18">
        <f t="shared" si="0"/>
        <v>1.0221299488373115</v>
      </c>
    </row>
    <row r="12" spans="1:4" ht="12.75">
      <c r="A12" s="16" t="s">
        <v>10</v>
      </c>
      <c r="B12" s="17">
        <v>20400</v>
      </c>
      <c r="C12" s="17">
        <v>9578.62</v>
      </c>
      <c r="D12" s="18">
        <f t="shared" si="0"/>
        <v>0.4695401960784314</v>
      </c>
    </row>
    <row r="13" spans="1:4" ht="24" customHeight="1">
      <c r="A13" s="19" t="s">
        <v>11</v>
      </c>
      <c r="B13" s="17">
        <v>2000</v>
      </c>
      <c r="C13" s="17">
        <v>1855.27</v>
      </c>
      <c r="D13" s="18">
        <f t="shared" si="0"/>
        <v>0.927635</v>
      </c>
    </row>
    <row r="14" spans="1:4" ht="12.75">
      <c r="A14" s="16" t="s">
        <v>12</v>
      </c>
      <c r="B14" s="17">
        <v>14000</v>
      </c>
      <c r="C14" s="17">
        <v>22037</v>
      </c>
      <c r="D14" s="18">
        <f t="shared" si="0"/>
        <v>1.5740714285714286</v>
      </c>
    </row>
    <row r="15" spans="1:4" ht="12.75">
      <c r="A15" s="16" t="s">
        <v>13</v>
      </c>
      <c r="B15" s="17">
        <v>80000</v>
      </c>
      <c r="C15" s="17">
        <v>124252.4</v>
      </c>
      <c r="D15" s="18">
        <f t="shared" si="0"/>
        <v>1.5531549999999998</v>
      </c>
    </row>
    <row r="16" spans="1:4" ht="12.75">
      <c r="A16" s="13" t="s">
        <v>14</v>
      </c>
      <c r="B16" s="20">
        <f>SUM(B17:B22)</f>
        <v>184500</v>
      </c>
      <c r="C16" s="20">
        <f>SUM(C17:C22)</f>
        <v>136849.82</v>
      </c>
      <c r="D16" s="15">
        <f t="shared" si="0"/>
        <v>0.7417334417344174</v>
      </c>
    </row>
    <row r="17" spans="1:4" ht="12.75">
      <c r="A17" s="16" t="s">
        <v>15</v>
      </c>
      <c r="B17" s="17">
        <v>15000</v>
      </c>
      <c r="C17" s="17">
        <v>17178.4</v>
      </c>
      <c r="D17" s="18">
        <f t="shared" si="0"/>
        <v>1.1452266666666668</v>
      </c>
    </row>
    <row r="18" spans="1:4" ht="12.75">
      <c r="A18" s="16" t="s">
        <v>16</v>
      </c>
      <c r="B18" s="17">
        <v>7000</v>
      </c>
      <c r="C18" s="17">
        <v>7575</v>
      </c>
      <c r="D18" s="18">
        <f t="shared" si="0"/>
        <v>1.082142857142857</v>
      </c>
    </row>
    <row r="19" spans="1:4" ht="12.75">
      <c r="A19" s="16" t="s">
        <v>17</v>
      </c>
      <c r="B19" s="17">
        <v>32000</v>
      </c>
      <c r="C19" s="17">
        <v>25915.72</v>
      </c>
      <c r="D19" s="18">
        <f t="shared" si="0"/>
        <v>0.80986625</v>
      </c>
    </row>
    <row r="20" spans="1:4" ht="12.75">
      <c r="A20" s="16" t="s">
        <v>18</v>
      </c>
      <c r="B20" s="17">
        <v>50000</v>
      </c>
      <c r="C20" s="17">
        <v>53825.6</v>
      </c>
      <c r="D20" s="18">
        <f t="shared" si="0"/>
        <v>1.076512</v>
      </c>
    </row>
    <row r="21" spans="1:4" ht="33.75">
      <c r="A21" s="16" t="s">
        <v>19</v>
      </c>
      <c r="B21" s="17">
        <v>80000</v>
      </c>
      <c r="C21" s="17">
        <v>31045.26</v>
      </c>
      <c r="D21" s="18">
        <f t="shared" si="0"/>
        <v>0.38806575</v>
      </c>
    </row>
    <row r="22" spans="1:4" ht="12.75">
      <c r="A22" s="16" t="s">
        <v>20</v>
      </c>
      <c r="B22" s="17">
        <v>500</v>
      </c>
      <c r="C22" s="17">
        <v>1309.84</v>
      </c>
      <c r="D22" s="18">
        <f t="shared" si="0"/>
        <v>2.61968</v>
      </c>
    </row>
    <row r="23" spans="1:4" ht="12.75">
      <c r="A23" s="13" t="s">
        <v>21</v>
      </c>
      <c r="B23" s="21">
        <v>274493.81</v>
      </c>
      <c r="C23" s="21">
        <v>297816.35</v>
      </c>
      <c r="D23" s="15">
        <f t="shared" si="0"/>
        <v>1.0849656318297305</v>
      </c>
    </row>
    <row r="24" spans="1:4" ht="12.75">
      <c r="A24" s="16" t="s">
        <v>22</v>
      </c>
      <c r="B24" s="17">
        <v>36728.61</v>
      </c>
      <c r="C24" s="17">
        <v>68624.39</v>
      </c>
      <c r="D24" s="18">
        <f t="shared" si="0"/>
        <v>1.8684178355783134</v>
      </c>
    </row>
    <row r="25" spans="1:4" ht="22.5">
      <c r="A25" s="16" t="s">
        <v>23</v>
      </c>
      <c r="B25" s="17">
        <v>7000</v>
      </c>
      <c r="C25" s="17">
        <v>7052.7</v>
      </c>
      <c r="D25" s="18">
        <f t="shared" si="0"/>
        <v>1.0075285714285713</v>
      </c>
    </row>
    <row r="26" spans="1:4" ht="12.75">
      <c r="A26" s="19" t="s">
        <v>24</v>
      </c>
      <c r="B26" s="17">
        <v>41040</v>
      </c>
      <c r="C26" s="17">
        <v>32414.51</v>
      </c>
      <c r="D26" s="18">
        <f t="shared" si="0"/>
        <v>0.7898272417153995</v>
      </c>
    </row>
    <row r="27" spans="1:4" ht="22.5">
      <c r="A27" s="19" t="s">
        <v>25</v>
      </c>
      <c r="B27" s="17">
        <v>189725.2</v>
      </c>
      <c r="C27" s="17">
        <v>189724.75</v>
      </c>
      <c r="D27" s="18">
        <f t="shared" si="0"/>
        <v>0.999997628148501</v>
      </c>
    </row>
    <row r="28" spans="1:4" ht="22.5">
      <c r="A28" s="13" t="s">
        <v>26</v>
      </c>
      <c r="B28" s="14">
        <f>SUM(B29:B30)</f>
        <v>75148</v>
      </c>
      <c r="C28" s="14">
        <f>SUM(C29:C30)</f>
        <v>65137.95</v>
      </c>
      <c r="D28" s="15">
        <f t="shared" si="0"/>
        <v>0.8667955235002928</v>
      </c>
    </row>
    <row r="29" spans="1:4" ht="31.5" customHeight="1">
      <c r="A29" s="19" t="s">
        <v>27</v>
      </c>
      <c r="B29" s="17">
        <v>482</v>
      </c>
      <c r="C29" s="17">
        <v>246</v>
      </c>
      <c r="D29" s="18">
        <f t="shared" si="0"/>
        <v>0.5103734439834025</v>
      </c>
    </row>
    <row r="30" spans="1:4" ht="12.75">
      <c r="A30" s="16" t="s">
        <v>28</v>
      </c>
      <c r="B30" s="17">
        <v>74666</v>
      </c>
      <c r="C30" s="17">
        <v>64891.95</v>
      </c>
      <c r="D30" s="18">
        <f t="shared" si="0"/>
        <v>0.8690963758604987</v>
      </c>
    </row>
    <row r="31" spans="1:4" ht="22.5">
      <c r="A31" s="22" t="s">
        <v>29</v>
      </c>
      <c r="B31" s="14">
        <v>382000</v>
      </c>
      <c r="C31" s="14">
        <v>359731.56</v>
      </c>
      <c r="D31" s="15">
        <f t="shared" si="0"/>
        <v>0.9417056544502618</v>
      </c>
    </row>
    <row r="32" spans="1:4" ht="12.75">
      <c r="A32" s="19" t="s">
        <v>30</v>
      </c>
      <c r="B32" s="17">
        <v>350000</v>
      </c>
      <c r="C32" s="17">
        <v>327731.56</v>
      </c>
      <c r="D32" s="18">
        <f t="shared" si="0"/>
        <v>0.9363758857142858</v>
      </c>
    </row>
    <row r="33" spans="1:4" ht="12.75">
      <c r="A33" s="16" t="s">
        <v>31</v>
      </c>
      <c r="B33" s="17">
        <v>32000</v>
      </c>
      <c r="C33" s="17">
        <v>32000</v>
      </c>
      <c r="D33" s="18">
        <f t="shared" si="0"/>
        <v>1</v>
      </c>
    </row>
    <row r="34" spans="1:4" ht="22.5">
      <c r="A34" s="13" t="s">
        <v>32</v>
      </c>
      <c r="B34" s="14">
        <f>SUM(B35:B37)</f>
        <v>41510.659999999996</v>
      </c>
      <c r="C34" s="14">
        <f>SUM(C35:C37)</f>
        <v>43421.7</v>
      </c>
      <c r="D34" s="15">
        <f t="shared" si="0"/>
        <v>1.0460373311337376</v>
      </c>
    </row>
    <row r="35" spans="1:4" ht="22.5">
      <c r="A35" s="19" t="s">
        <v>33</v>
      </c>
      <c r="B35" s="17">
        <v>26000</v>
      </c>
      <c r="C35" s="17">
        <v>26991.26</v>
      </c>
      <c r="D35" s="18">
        <f t="shared" si="0"/>
        <v>1.0381253846153846</v>
      </c>
    </row>
    <row r="36" spans="1:4" ht="15.75" customHeight="1">
      <c r="A36" s="19" t="s">
        <v>34</v>
      </c>
      <c r="B36" s="17">
        <v>5103.1</v>
      </c>
      <c r="C36" s="17">
        <v>5938.58</v>
      </c>
      <c r="D36" s="18">
        <f t="shared" si="0"/>
        <v>1.1637200917089612</v>
      </c>
    </row>
    <row r="37" spans="1:4" ht="20.25" customHeight="1">
      <c r="A37" s="16" t="s">
        <v>35</v>
      </c>
      <c r="B37" s="17">
        <v>10407.56</v>
      </c>
      <c r="C37" s="17">
        <v>10491.86</v>
      </c>
      <c r="D37" s="18">
        <f t="shared" si="0"/>
        <v>1.0080998812401756</v>
      </c>
    </row>
    <row r="38" spans="1:4" ht="26.25" customHeight="1">
      <c r="A38" s="22" t="s">
        <v>36</v>
      </c>
      <c r="B38" s="14">
        <f>SUM(B39)</f>
        <v>20000</v>
      </c>
      <c r="C38" s="14">
        <f>SUM(C39)</f>
        <v>3087.16</v>
      </c>
      <c r="D38" s="15">
        <f aca="true" t="shared" si="1" ref="D38:D55">C38/B38</f>
        <v>0.154358</v>
      </c>
    </row>
    <row r="39" spans="1:4" ht="22.5">
      <c r="A39" s="19" t="s">
        <v>37</v>
      </c>
      <c r="B39" s="17">
        <v>20000</v>
      </c>
      <c r="C39" s="17">
        <v>3087.16</v>
      </c>
      <c r="D39" s="18">
        <f t="shared" si="1"/>
        <v>0.154358</v>
      </c>
    </row>
    <row r="40" spans="1:4" ht="37.5" customHeight="1">
      <c r="A40" s="22" t="s">
        <v>38</v>
      </c>
      <c r="B40" s="21">
        <v>0</v>
      </c>
      <c r="C40" s="21">
        <v>7429.53</v>
      </c>
      <c r="D40" s="15">
        <v>0</v>
      </c>
    </row>
    <row r="41" spans="1:4" ht="22.5" customHeight="1">
      <c r="A41" s="22" t="s">
        <v>39</v>
      </c>
      <c r="B41" s="14">
        <f>SUM(B42:B43)</f>
        <v>1267631</v>
      </c>
      <c r="C41" s="14">
        <f>SUM(C42:C43)</f>
        <v>1176880.6</v>
      </c>
      <c r="D41" s="15">
        <f t="shared" si="1"/>
        <v>0.9284094503842207</v>
      </c>
    </row>
    <row r="42" spans="1:4" ht="22.5">
      <c r="A42" s="19" t="s">
        <v>40</v>
      </c>
      <c r="B42" s="17">
        <v>1167631</v>
      </c>
      <c r="C42" s="17">
        <v>1142436</v>
      </c>
      <c r="D42" s="18">
        <f t="shared" si="1"/>
        <v>0.9784221213722486</v>
      </c>
    </row>
    <row r="43" spans="1:4" ht="35.25" customHeight="1">
      <c r="A43" s="19" t="s">
        <v>41</v>
      </c>
      <c r="B43" s="17">
        <v>100000</v>
      </c>
      <c r="C43" s="17">
        <v>34444.6</v>
      </c>
      <c r="D43" s="18">
        <f t="shared" si="1"/>
        <v>0.344446</v>
      </c>
    </row>
    <row r="44" spans="1:4" ht="27" customHeight="1">
      <c r="A44" s="22" t="s">
        <v>42</v>
      </c>
      <c r="B44" s="21">
        <v>64564</v>
      </c>
      <c r="C44" s="21">
        <v>59689</v>
      </c>
      <c r="D44" s="15">
        <f t="shared" si="1"/>
        <v>0.9244935258038536</v>
      </c>
    </row>
    <row r="45" spans="1:4" ht="27" customHeight="1">
      <c r="A45" s="23" t="s">
        <v>43</v>
      </c>
      <c r="B45" s="11">
        <f>SUM(B46:B47)</f>
        <v>6549388</v>
      </c>
      <c r="C45" s="11">
        <f>SUM(C46:C47)</f>
        <v>6549388</v>
      </c>
      <c r="D45" s="12">
        <f t="shared" si="1"/>
        <v>1</v>
      </c>
    </row>
    <row r="46" spans="1:4" ht="15.75" customHeight="1">
      <c r="A46" s="24" t="s">
        <v>44</v>
      </c>
      <c r="B46" s="25">
        <v>4203514</v>
      </c>
      <c r="C46" s="25">
        <v>4203514</v>
      </c>
      <c r="D46" s="26">
        <f t="shared" si="1"/>
        <v>1</v>
      </c>
    </row>
    <row r="47" spans="1:4" ht="15.75" customHeight="1">
      <c r="A47" s="24" t="s">
        <v>45</v>
      </c>
      <c r="B47" s="25">
        <v>2345874</v>
      </c>
      <c r="C47" s="25">
        <v>2345874</v>
      </c>
      <c r="D47" s="26">
        <f t="shared" si="1"/>
        <v>1</v>
      </c>
    </row>
    <row r="48" spans="1:4" ht="21" customHeight="1">
      <c r="A48" s="27" t="s">
        <v>46</v>
      </c>
      <c r="B48" s="11">
        <f>SUM(B49:B51)</f>
        <v>2962551.56</v>
      </c>
      <c r="C48" s="11">
        <f>SUM(C49:C51)</f>
        <v>2945942.2</v>
      </c>
      <c r="D48" s="12">
        <f t="shared" si="1"/>
        <v>0.9943935625545705</v>
      </c>
    </row>
    <row r="49" spans="1:4" ht="12.75">
      <c r="A49" s="28" t="s">
        <v>47</v>
      </c>
      <c r="B49" s="29">
        <v>2438344.96</v>
      </c>
      <c r="C49" s="29">
        <v>2435747.96</v>
      </c>
      <c r="D49" s="26">
        <f t="shared" si="1"/>
        <v>0.9989349333082059</v>
      </c>
    </row>
    <row r="50" spans="1:4" ht="22.5">
      <c r="A50" s="28" t="s">
        <v>48</v>
      </c>
      <c r="B50" s="25">
        <v>400849</v>
      </c>
      <c r="C50" s="25">
        <v>389095.53</v>
      </c>
      <c r="D50" s="26">
        <f t="shared" si="1"/>
        <v>0.970678559756916</v>
      </c>
    </row>
    <row r="51" spans="1:4" ht="22.5">
      <c r="A51" s="28" t="s">
        <v>49</v>
      </c>
      <c r="B51" s="30">
        <v>123357.6</v>
      </c>
      <c r="C51" s="29">
        <v>121098.71</v>
      </c>
      <c r="D51" s="26">
        <f t="shared" si="1"/>
        <v>0.9816882786305829</v>
      </c>
    </row>
    <row r="52" spans="1:4" ht="25.5" customHeight="1">
      <c r="A52" s="7" t="s">
        <v>50</v>
      </c>
      <c r="B52" s="8">
        <v>1843668.43</v>
      </c>
      <c r="C52" s="8">
        <v>1187809.65</v>
      </c>
      <c r="D52" s="9">
        <f t="shared" si="1"/>
        <v>0.6442642454966807</v>
      </c>
    </row>
    <row r="53" spans="1:4" ht="21.75" customHeight="1">
      <c r="A53" s="19" t="s">
        <v>51</v>
      </c>
      <c r="B53" s="30">
        <v>192000</v>
      </c>
      <c r="C53" s="31">
        <v>104305.84</v>
      </c>
      <c r="D53" s="18">
        <f t="shared" si="1"/>
        <v>0.5432595833333334</v>
      </c>
    </row>
    <row r="54" spans="1:4" ht="21.75" customHeight="1">
      <c r="A54" s="32" t="s">
        <v>52</v>
      </c>
      <c r="B54" s="17">
        <v>5000</v>
      </c>
      <c r="C54" s="17">
        <v>4653.36</v>
      </c>
      <c r="D54" s="18">
        <f t="shared" si="1"/>
        <v>0.9306719999999999</v>
      </c>
    </row>
    <row r="55" spans="1:4" ht="21.75" customHeight="1">
      <c r="A55" s="24" t="s">
        <v>53</v>
      </c>
      <c r="B55" s="30">
        <v>489154</v>
      </c>
      <c r="C55" s="17">
        <v>333000</v>
      </c>
      <c r="D55" s="26">
        <f t="shared" si="1"/>
        <v>0.6807672021490164</v>
      </c>
    </row>
    <row r="56" spans="1:4" ht="27" customHeight="1">
      <c r="A56" s="24" t="s">
        <v>49</v>
      </c>
      <c r="B56" s="30">
        <v>824514.43</v>
      </c>
      <c r="C56" s="17">
        <v>412850.45</v>
      </c>
      <c r="D56" s="26">
        <v>0.501</v>
      </c>
    </row>
    <row r="57" spans="1:4" ht="27" customHeight="1">
      <c r="A57" s="24" t="s">
        <v>54</v>
      </c>
      <c r="B57" s="30">
        <v>333000</v>
      </c>
      <c r="C57" s="17">
        <v>333000</v>
      </c>
      <c r="D57" s="26">
        <v>1</v>
      </c>
    </row>
    <row r="58" spans="1:4" ht="21.75" customHeight="1">
      <c r="A58" s="33" t="s">
        <v>55</v>
      </c>
      <c r="B58" s="34">
        <f>B52+B6</f>
        <v>15966166.46</v>
      </c>
      <c r="C58" s="34">
        <f>C52+C6</f>
        <v>15169496.94</v>
      </c>
      <c r="D58" s="35">
        <f>C58/B58</f>
        <v>0.9501026422343838</v>
      </c>
    </row>
    <row r="59" spans="1:4" ht="14.25">
      <c r="A59" s="36"/>
      <c r="B59" s="37"/>
      <c r="C59" s="38"/>
      <c r="D59" s="38"/>
    </row>
  </sheetData>
  <mergeCells count="2">
    <mergeCell ref="C1:D1"/>
    <mergeCell ref="A3:D3"/>
  </mergeCells>
  <printOptions/>
  <pageMargins left="0.9840277777777778" right="0.47222222222222227" top="0.9055555555555556" bottom="0.945138888888889" header="0.5118055555555556" footer="0.5118055555555556"/>
  <pageSetup fitToHeight="2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2011-03-30T12:08:20Z</cp:lastPrinted>
  <dcterms:modified xsi:type="dcterms:W3CDTF">2011-03-30T12:08:35Z</dcterms:modified>
  <cp:category/>
  <cp:version/>
  <cp:contentType/>
  <cp:contentStatus/>
</cp:coreProperties>
</file>