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2" sheetId="1" r:id="rId1"/>
    <sheet name="Arkusz1" sheetId="2" r:id="rId2"/>
  </sheets>
  <definedNames>
    <definedName name="Dział">#REF!</definedName>
    <definedName name="Excel_BuiltIn_Print_Area_1_1">'Załącznik 2'!$A$1:$O$110</definedName>
    <definedName name="Nazwa">#REF!</definedName>
    <definedName name="_xlnm.Print_Area" localSheetId="0">'Załącznik 2'!$A$1:$Y$105</definedName>
    <definedName name="Półrocze">#REF!</definedName>
    <definedName name="Półroczeplan">#REF!</definedName>
  </definedNames>
  <calcPr fullCalcOnLoad="1"/>
</workbook>
</file>

<file path=xl/sharedStrings.xml><?xml version="1.0" encoding="utf-8"?>
<sst xmlns="http://schemas.openxmlformats.org/spreadsheetml/2006/main" count="124" uniqueCount="114">
  <si>
    <t>Dz.</t>
  </si>
  <si>
    <t>Rozdz.</t>
  </si>
  <si>
    <t>TREŚĆ</t>
  </si>
  <si>
    <t>Plan  po zmianach</t>
  </si>
  <si>
    <t>Realizacja wydatków ogółem</t>
  </si>
  <si>
    <t>z tego</t>
  </si>
  <si>
    <t xml:space="preserve">Wydatki bieżące </t>
  </si>
  <si>
    <t>w tym:</t>
  </si>
  <si>
    <t xml:space="preserve">Wydatki  majątkowe </t>
  </si>
  <si>
    <t xml:space="preserve"> Dotacje na zadania bieżące</t>
  </si>
  <si>
    <t>świadczenia na rzecz osób fizycznych</t>
  </si>
  <si>
    <t xml:space="preserve">Wydatki na programy finansowane z udziałem środków, o których mowa w art..5 ust.1 pkt 2 i 3 UoFP, w części związanej z realizacją zadań </t>
  </si>
  <si>
    <t xml:space="preserve">wydatki na obsługę długu </t>
  </si>
  <si>
    <t>wydatki  z tytułu poręczeń i gwarancji</t>
  </si>
  <si>
    <t xml:space="preserve"> na programy finansowane z udziałem środków, o których mowa w art..5 ust.1 pkt 2 i 3 UoFP </t>
  </si>
  <si>
    <t xml:space="preserve">wynagrodzenia i składki od nich naliczane </t>
  </si>
  <si>
    <t>Wydatki związane z realizacją zadań statutowych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</si>
  <si>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</si>
  <si>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</si>
  <si>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</si>
  <si>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</si>
  <si>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</si>
  <si>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</si>
  <si>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</si>
  <si>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</si>
  <si>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</si>
  <si>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</si>
  <si>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WYTWARZANIE I ZAOPATRYWANIE W ENERGIĘ EL., GAZ I WODĘ</t>
  </si>
  <si>
    <t>Dostarczanie wody</t>
  </si>
  <si>
    <t>TRANSPORT I ŁĄCZNOŚĆ</t>
  </si>
  <si>
    <t>Drogi publiczne wojewódzkie</t>
  </si>
  <si>
    <t>Drogi publiczne powiatowe</t>
  </si>
  <si>
    <t>Drogi publiczne gminne</t>
  </si>
  <si>
    <t>TURYSTYKA</t>
  </si>
  <si>
    <t>GOSPODARKA MIESZKANIOWA</t>
  </si>
  <si>
    <t>Gospodarka gruntami i nieruchomościami</t>
  </si>
  <si>
    <t>DZIAŁALNOŚĆ USŁUGOWA</t>
  </si>
  <si>
    <t>71004</t>
  </si>
  <si>
    <t>Plany zagospodarowania przestrzennego</t>
  </si>
  <si>
    <t>71014</t>
  </si>
  <si>
    <t>Opracowania geodezyjne i kartograficzne</t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</si>
  <si>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</si>
  <si>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</si>
  <si>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</si>
  <si>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</si>
  <si>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</si>
  <si>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</si>
  <si>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</si>
  <si>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</si>
  <si>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</si>
  <si>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</si>
  <si>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Gminna (Miejska)</t>
  </si>
  <si>
    <t>Zarządzanie kryzysowe</t>
  </si>
  <si>
    <t>OBSŁUGA DŁUGU PUBLICZNEGO</t>
  </si>
  <si>
    <t>Obsługa papierów wartościowych, kredytów i pożyczek jednostek samorządu terytorialnego</t>
  </si>
  <si>
    <t>Rozliczenia z tytułu poręczeń i gwarancji udzielonych przez sp lub jednostkę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</si>
  <si>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</si>
  <si>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</si>
  <si>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</si>
  <si>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</si>
  <si>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</si>
  <si>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</si>
  <si>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 xml:space="preserve">Przedszkola </t>
  </si>
  <si>
    <t>Inne formy wychowywania przedszkolnego</t>
  </si>
  <si>
    <t>Gimnazja</t>
  </si>
  <si>
    <t>Dowożenie uczniów do szkół</t>
  </si>
  <si>
    <t>Zespoły obsługi ekonomiczno – 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</si>
  <si>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</si>
  <si>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</si>
  <si>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</si>
  <si>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</si>
  <si>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</si>
  <si>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Rodziny zastępcze</t>
  </si>
  <si>
    <t>Zadania w zakresie przeciwdziałania przemocy w rodzinie</t>
  </si>
  <si>
    <t>Wspieranie rodziny</t>
  </si>
  <si>
    <t>Świadczenia rodzinne oraz składki na ubezpieczenia emerytalne i rentowe z ubezpieczenia społecznego</t>
  </si>
  <si>
    <t>Składki na ubezpieczenie zdrowotne opłacane z oso pobier. Niektóre świad. Z pom. Społ. Niekt. Świad. Rodzinne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</si>
  <si>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</si>
  <si>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</si>
  <si>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</si>
  <si>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</si>
  <si>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</si>
  <si>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ZKRESIE POLITYKI SPOŁECZNEJ</t>
  </si>
  <si>
    <t>Rehabilitacja zawodowa i społeczna osób niepełnosprawnych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</si>
  <si>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</si>
  <si>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</si>
  <si>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</si>
  <si>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</si>
  <si>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</si>
  <si>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</si>
  <si>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 xml:space="preserve"> 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</si>
  <si>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</si>
  <si>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</si>
  <si>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</si>
  <si>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</si>
  <si>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</si>
  <si>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</si>
  <si>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Biblioteki</t>
  </si>
  <si>
    <t>Ochrona zabytków i opieka nad zabytkami</t>
  </si>
  <si>
    <t>OGRODY BOTANICZNE I ZOOLOGICZNE ORAZ NATURALNE OBSZARY I OBIEKTY CHRONIONEJ PRZYRODY</t>
  </si>
  <si>
    <t>Parki krajobrazowe</t>
  </si>
  <si>
    <t xml:space="preserve">KULTURA FIZYCZNA </t>
  </si>
  <si>
    <t>Obiekty sportowe</t>
  </si>
  <si>
    <t>Zadania w zakresie kultury fizycznej</t>
  </si>
  <si>
    <t>OGÓŁEM</t>
  </si>
  <si>
    <t>Cmentarze</t>
  </si>
  <si>
    <t>Wybory do rad gmin, rad powiatów i sejmików wojew. oraz referenda gminne, powiatowe i wojewódzkie</t>
  </si>
  <si>
    <t xml:space="preserve">REALIZACJA  WYDATKÓW BUDŻETU  GMINY   ZA 2015  ROKU </t>
  </si>
  <si>
    <t>Wybory Prezydenta Rzeczypospolitej Polskiej</t>
  </si>
  <si>
    <t>Wybory do Sejmu i Senatu</t>
  </si>
  <si>
    <t>Referenda ogólnokrajowe i konstytucyjne</t>
  </si>
  <si>
    <t>Realiz. zadań wymag. spos.specj.org.nauki i metod pracy dla dzieci w przedszkolach, oddziałach przedszkolnych w szkołach podst.i innych formach wych.przedszkolnego</t>
  </si>
  <si>
    <t>Realiz.zadań wymag.stos.specj.org.nauki i metod pracy dla dzieci i młodzieży w szkołach podst.,gimnazjach,liceach ogólnokszt.,liceach prof. I  szkołach zaw. Oraz szk. Artystycznych</t>
  </si>
  <si>
    <t>Załącznik nr 2 do Zarządzenia nr  14/16  Wójta Gminy Dygowo  z dnia 29.03.2016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</si>
</sst>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b/>
      <sz val="14"/>
      <name val="Times New Roman CE"/>
      <family val="1"/>
    </font>
    <font>
      <b/>
      <sz val="15"/>
      <name val="Arial CE"/>
      <family val="2"/>
    </font>
    <font>
      <b/>
      <sz val="15"/>
      <name val="Times New Roman CE"/>
      <family val="1"/>
    </font>
    <font>
      <sz val="18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Alignment="1">
      <alignment horizontal="right"/>
    </xf>
    <xf numFmtId="4" fontId="8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vertical="center" wrapText="1"/>
    </xf>
    <xf numFmtId="4" fontId="7" fillId="34" borderId="0" xfId="0" applyNumberFormat="1" applyFont="1" applyFill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4" fontId="4" fillId="35" borderId="16" xfId="0" applyNumberFormat="1" applyFont="1" applyFill="1" applyBorder="1" applyAlignment="1">
      <alignment horizontal="right" vertical="center" wrapText="1"/>
    </xf>
    <xf numFmtId="4" fontId="4" fillId="35" borderId="15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4" fillId="35" borderId="0" xfId="0" applyNumberFormat="1" applyFont="1" applyFill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49" fontId="10" fillId="0" borderId="10" xfId="0" applyNumberFormat="1" applyFont="1" applyBorder="1" applyAlignment="1">
      <alignment horizontal="left" wrapText="1"/>
    </xf>
    <xf numFmtId="4" fontId="12" fillId="34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4" fontId="13" fillId="35" borderId="20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1" fillId="0" borderId="2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="50" zoomScaleNormal="75" zoomScaleSheetLayoutView="50" zoomScalePageLayoutView="0"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14.625" style="1" customWidth="1"/>
    <col min="3" max="3" width="53.125" style="1" customWidth="1"/>
    <col min="4" max="4" width="29.375" style="1" customWidth="1"/>
    <col min="5" max="5" width="26.25390625" style="1" customWidth="1"/>
    <col min="6" max="6" width="30.625" style="1" customWidth="1"/>
    <col min="7" max="7" width="22.625" style="1" customWidth="1"/>
    <col min="8" max="8" width="21.875" style="1" customWidth="1"/>
    <col min="9" max="9" width="19.625" style="1" customWidth="1"/>
    <col min="10" max="10" width="22.375" style="1" customWidth="1"/>
    <col min="11" max="11" width="17.875" style="1" customWidth="1"/>
    <col min="12" max="12" width="19.75390625" style="1" customWidth="1"/>
    <col min="13" max="13" width="15.125" style="1" customWidth="1"/>
    <col min="14" max="14" width="27.75390625" style="1" customWidth="1"/>
    <col min="15" max="15" width="23.375" style="1" customWidth="1"/>
    <col min="16" max="16384" width="9.00390625" style="1" customWidth="1"/>
  </cols>
  <sheetData>
    <row r="1" spans="1:15" ht="54.75" customHeight="1">
      <c r="A1" s="2"/>
      <c r="B1"/>
      <c r="E1" s="3"/>
      <c r="F1" s="3"/>
      <c r="G1" s="3"/>
      <c r="H1" s="3"/>
      <c r="I1" s="4"/>
      <c r="J1" s="4"/>
      <c r="K1" s="4"/>
      <c r="L1" s="106" t="s">
        <v>113</v>
      </c>
      <c r="M1" s="106"/>
      <c r="N1" s="106"/>
      <c r="O1" s="4"/>
    </row>
    <row r="3" spans="1:12" ht="23.25" customHeight="1">
      <c r="A3" s="5"/>
      <c r="B3" s="5"/>
      <c r="C3" s="5"/>
      <c r="D3" s="5"/>
      <c r="E3" s="5"/>
      <c r="F3" s="107" t="s">
        <v>107</v>
      </c>
      <c r="G3" s="107"/>
      <c r="H3" s="107"/>
      <c r="I3" s="107"/>
      <c r="J3" s="107"/>
      <c r="K3" s="107"/>
      <c r="L3" s="107"/>
    </row>
    <row r="4" spans="6:12" ht="18">
      <c r="F4" s="107"/>
      <c r="G4" s="107"/>
      <c r="H4" s="107"/>
      <c r="I4" s="107"/>
      <c r="J4" s="107"/>
      <c r="K4" s="107"/>
      <c r="L4" s="107"/>
    </row>
    <row r="5" spans="1:15" ht="18" customHeight="1">
      <c r="A5" s="100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03" t="s">
        <v>5</v>
      </c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8" customHeight="1">
      <c r="A6" s="100"/>
      <c r="B6" s="100"/>
      <c r="C6" s="100"/>
      <c r="D6" s="100"/>
      <c r="E6" s="100"/>
      <c r="F6" s="102" t="s">
        <v>6</v>
      </c>
      <c r="G6" s="102" t="s">
        <v>7</v>
      </c>
      <c r="H6" s="102"/>
      <c r="I6" s="102"/>
      <c r="J6" s="102"/>
      <c r="K6" s="102"/>
      <c r="L6" s="102"/>
      <c r="M6" s="102"/>
      <c r="N6" s="100" t="s">
        <v>8</v>
      </c>
      <c r="O6" s="6" t="s">
        <v>7</v>
      </c>
    </row>
    <row r="7" spans="1:15" ht="18" customHeight="1">
      <c r="A7" s="100"/>
      <c r="B7" s="100"/>
      <c r="C7" s="100"/>
      <c r="D7" s="100"/>
      <c r="E7" s="100"/>
      <c r="F7" s="102"/>
      <c r="G7" s="102" t="s">
        <v>5</v>
      </c>
      <c r="H7" s="102"/>
      <c r="I7" s="103" t="s">
        <v>9</v>
      </c>
      <c r="J7" s="104" t="s">
        <v>10</v>
      </c>
      <c r="K7" s="100" t="s">
        <v>11</v>
      </c>
      <c r="L7" s="100" t="s">
        <v>12</v>
      </c>
      <c r="M7" s="100" t="s">
        <v>13</v>
      </c>
      <c r="N7" s="100"/>
      <c r="O7" s="100" t="s">
        <v>14</v>
      </c>
    </row>
    <row r="8" spans="1:15" ht="145.5" customHeight="1">
      <c r="A8" s="100"/>
      <c r="B8" s="100"/>
      <c r="C8" s="100"/>
      <c r="D8" s="100"/>
      <c r="E8" s="100"/>
      <c r="F8" s="102"/>
      <c r="G8" s="6" t="s">
        <v>15</v>
      </c>
      <c r="H8" s="7" t="s">
        <v>16</v>
      </c>
      <c r="I8" s="103"/>
      <c r="J8" s="104"/>
      <c r="K8" s="100"/>
      <c r="L8" s="100"/>
      <c r="M8" s="100"/>
      <c r="N8" s="100"/>
      <c r="O8" s="100"/>
    </row>
    <row r="9" spans="1:15" ht="14.25" customHeight="1">
      <c r="A9" s="21">
        <v>1</v>
      </c>
      <c r="B9" s="9">
        <v>2</v>
      </c>
      <c r="C9" s="8">
        <v>3</v>
      </c>
      <c r="D9" s="8">
        <v>4</v>
      </c>
      <c r="E9" s="8">
        <v>5</v>
      </c>
      <c r="F9" s="9">
        <v>6</v>
      </c>
      <c r="G9" s="8">
        <v>7</v>
      </c>
      <c r="H9" s="22">
        <v>8</v>
      </c>
      <c r="I9" s="8">
        <v>9</v>
      </c>
      <c r="J9" s="23">
        <v>10</v>
      </c>
      <c r="K9" s="9">
        <v>11</v>
      </c>
      <c r="L9" s="8">
        <v>12</v>
      </c>
      <c r="M9" s="8">
        <v>13</v>
      </c>
      <c r="N9" s="9">
        <v>14</v>
      </c>
      <c r="O9" s="8">
        <v>15</v>
      </c>
    </row>
    <row r="10" spans="1:16" ht="28.5" customHeight="1">
      <c r="A10" s="24" t="s">
        <v>17</v>
      </c>
      <c r="B10" s="91" t="s">
        <v>18</v>
      </c>
      <c r="C10" s="91"/>
      <c r="D10" s="25">
        <f aca="true" t="shared" si="0" ref="D10:O10">D11+D12+D14+D15</f>
        <v>731804.44</v>
      </c>
      <c r="E10" s="25">
        <f t="shared" si="0"/>
        <v>682153.2</v>
      </c>
      <c r="F10" s="25">
        <f t="shared" si="0"/>
        <v>654015.69</v>
      </c>
      <c r="G10" s="25">
        <f t="shared" si="0"/>
        <v>9043.02</v>
      </c>
      <c r="H10" s="26">
        <f t="shared" si="0"/>
        <v>644972.6699999999</v>
      </c>
      <c r="I10" s="27">
        <f t="shared" si="0"/>
        <v>0</v>
      </c>
      <c r="J10" s="28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28137.51</v>
      </c>
      <c r="O10" s="25">
        <f t="shared" si="0"/>
        <v>0</v>
      </c>
      <c r="P10"/>
    </row>
    <row r="11" spans="1:15" ht="26.25" customHeight="1">
      <c r="A11" s="29"/>
      <c r="B11" s="30" t="s">
        <v>19</v>
      </c>
      <c r="C11" s="31" t="s">
        <v>20</v>
      </c>
      <c r="D11" s="32">
        <v>30000</v>
      </c>
      <c r="E11" s="33">
        <v>60</v>
      </c>
      <c r="F11" s="33">
        <v>60</v>
      </c>
      <c r="G11" s="34">
        <v>0</v>
      </c>
      <c r="H11" s="35">
        <v>60</v>
      </c>
      <c r="I11" s="36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</row>
    <row r="12" spans="1:15" ht="20.25" customHeight="1">
      <c r="A12" s="90"/>
      <c r="B12" s="105" t="s">
        <v>21</v>
      </c>
      <c r="C12" s="94" t="s">
        <v>22</v>
      </c>
      <c r="D12" s="95">
        <v>40000</v>
      </c>
      <c r="E12" s="96">
        <v>28137.51</v>
      </c>
      <c r="F12" s="96">
        <v>0</v>
      </c>
      <c r="G12" s="101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8">
        <v>28137.51</v>
      </c>
      <c r="O12" s="97">
        <v>0</v>
      </c>
    </row>
    <row r="13" spans="1:15" ht="24.75" customHeight="1">
      <c r="A13" s="90"/>
      <c r="B13" s="105"/>
      <c r="C13" s="94"/>
      <c r="D13" s="95"/>
      <c r="E13" s="96"/>
      <c r="F13" s="96"/>
      <c r="G13" s="101"/>
      <c r="H13" s="97"/>
      <c r="I13" s="97"/>
      <c r="J13" s="97"/>
      <c r="K13" s="97"/>
      <c r="L13" s="97"/>
      <c r="M13" s="97"/>
      <c r="N13" s="99"/>
      <c r="O13" s="97"/>
    </row>
    <row r="14" spans="1:15" ht="24.75" customHeight="1">
      <c r="A14" s="29"/>
      <c r="B14" s="30" t="s">
        <v>23</v>
      </c>
      <c r="C14" s="31" t="s">
        <v>24</v>
      </c>
      <c r="D14" s="32">
        <v>26000</v>
      </c>
      <c r="E14" s="33">
        <v>22169.33</v>
      </c>
      <c r="F14" s="33">
        <v>22169.33</v>
      </c>
      <c r="G14" s="35">
        <v>0</v>
      </c>
      <c r="H14" s="35">
        <v>22169.33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</row>
    <row r="15" spans="1:15" ht="24.75" customHeight="1">
      <c r="A15" s="37"/>
      <c r="B15" s="30" t="s">
        <v>25</v>
      </c>
      <c r="C15" s="31" t="s">
        <v>26</v>
      </c>
      <c r="D15" s="32">
        <v>635804.44</v>
      </c>
      <c r="E15" s="33">
        <v>631786.36</v>
      </c>
      <c r="F15" s="33">
        <v>631786.36</v>
      </c>
      <c r="G15" s="35">
        <v>9043.02</v>
      </c>
      <c r="H15" s="35">
        <v>622743.34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</row>
    <row r="16" spans="1:15" ht="42.75" customHeight="1">
      <c r="A16" s="38">
        <v>400</v>
      </c>
      <c r="B16" s="91" t="s">
        <v>27</v>
      </c>
      <c r="C16" s="91"/>
      <c r="D16" s="25">
        <f aca="true" t="shared" si="1" ref="D16:O16">D17</f>
        <v>220799.2</v>
      </c>
      <c r="E16" s="25">
        <f t="shared" si="1"/>
        <v>161301.98</v>
      </c>
      <c r="F16" s="25">
        <f t="shared" si="1"/>
        <v>161301.98</v>
      </c>
      <c r="G16" s="25">
        <f t="shared" si="1"/>
        <v>0</v>
      </c>
      <c r="H16" s="25">
        <f t="shared" si="1"/>
        <v>161301.98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</row>
    <row r="17" spans="1:15" ht="23.25" customHeight="1">
      <c r="A17" s="29"/>
      <c r="B17" s="39">
        <v>40002</v>
      </c>
      <c r="C17" s="40" t="s">
        <v>28</v>
      </c>
      <c r="D17" s="35">
        <v>220799.2</v>
      </c>
      <c r="E17" s="33">
        <v>161301.98</v>
      </c>
      <c r="F17" s="33">
        <f>H17</f>
        <v>161301.98</v>
      </c>
      <c r="G17" s="35">
        <v>0</v>
      </c>
      <c r="H17" s="35">
        <v>161301.98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 ht="25.5" customHeight="1">
      <c r="A18" s="38">
        <v>600</v>
      </c>
      <c r="B18" s="91" t="s">
        <v>29</v>
      </c>
      <c r="C18" s="91"/>
      <c r="D18" s="25">
        <f aca="true" t="shared" si="2" ref="D18:O18">D19+D20+D21</f>
        <v>3373847.8</v>
      </c>
      <c r="E18" s="41">
        <f t="shared" si="2"/>
        <v>3349266.33</v>
      </c>
      <c r="F18" s="25">
        <f t="shared" si="2"/>
        <v>224197.38</v>
      </c>
      <c r="G18" s="25">
        <f t="shared" si="2"/>
        <v>0</v>
      </c>
      <c r="H18" s="25">
        <f t="shared" si="2"/>
        <v>224197.38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3125068.95</v>
      </c>
      <c r="O18" s="25">
        <f t="shared" si="2"/>
        <v>0</v>
      </c>
    </row>
    <row r="19" spans="1:15" ht="23.25" customHeight="1">
      <c r="A19" s="42"/>
      <c r="B19" s="39">
        <v>60013</v>
      </c>
      <c r="C19" s="40" t="s">
        <v>30</v>
      </c>
      <c r="D19" s="35">
        <v>30000</v>
      </c>
      <c r="E19" s="33">
        <v>30000</v>
      </c>
      <c r="F19" s="33">
        <v>0</v>
      </c>
      <c r="G19" s="35">
        <v>0</v>
      </c>
      <c r="H19" s="35">
        <v>0</v>
      </c>
      <c r="I19" s="35">
        <v>0</v>
      </c>
      <c r="J19" s="34">
        <v>0</v>
      </c>
      <c r="K19" s="35">
        <v>0</v>
      </c>
      <c r="L19" s="35">
        <v>0</v>
      </c>
      <c r="M19" s="35">
        <v>0</v>
      </c>
      <c r="N19" s="34">
        <v>30000</v>
      </c>
      <c r="O19" s="35">
        <v>0</v>
      </c>
    </row>
    <row r="20" spans="1:15" ht="21.75" customHeight="1">
      <c r="A20" s="42"/>
      <c r="B20" s="39">
        <v>60014</v>
      </c>
      <c r="C20" s="40" t="s">
        <v>31</v>
      </c>
      <c r="D20" s="35">
        <v>6250</v>
      </c>
      <c r="E20" s="33">
        <v>6250</v>
      </c>
      <c r="F20" s="33">
        <v>6250</v>
      </c>
      <c r="G20" s="35">
        <v>0</v>
      </c>
      <c r="H20" s="35">
        <v>6250</v>
      </c>
      <c r="I20" s="35">
        <v>0</v>
      </c>
      <c r="J20" s="34">
        <v>0</v>
      </c>
      <c r="K20" s="35">
        <v>0</v>
      </c>
      <c r="L20" s="35">
        <v>0</v>
      </c>
      <c r="M20" s="35">
        <v>0</v>
      </c>
      <c r="N20" s="34">
        <v>0</v>
      </c>
      <c r="O20" s="35">
        <v>0</v>
      </c>
    </row>
    <row r="21" spans="1:15" ht="32.25" customHeight="1">
      <c r="A21" s="42"/>
      <c r="B21" s="39">
        <v>60016</v>
      </c>
      <c r="C21" s="40" t="s">
        <v>32</v>
      </c>
      <c r="D21" s="35">
        <v>3337597.8</v>
      </c>
      <c r="E21" s="33">
        <v>3313016.33</v>
      </c>
      <c r="F21" s="33">
        <v>217947.38</v>
      </c>
      <c r="G21" s="35">
        <v>0</v>
      </c>
      <c r="H21" s="35">
        <v>217947.38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3095068.95</v>
      </c>
      <c r="O21" s="35">
        <v>0</v>
      </c>
    </row>
    <row r="22" spans="1:15" ht="27.75" customHeight="1">
      <c r="A22" s="49">
        <v>630</v>
      </c>
      <c r="B22" s="91" t="s">
        <v>33</v>
      </c>
      <c r="C22" s="91"/>
      <c r="D22" s="25">
        <f aca="true" t="shared" si="3" ref="D22:O22">D23</f>
        <v>293600</v>
      </c>
      <c r="E22" s="25">
        <f t="shared" si="3"/>
        <v>10028</v>
      </c>
      <c r="F22" s="25">
        <f t="shared" si="3"/>
        <v>0</v>
      </c>
      <c r="G22" s="43">
        <f t="shared" si="3"/>
        <v>0</v>
      </c>
      <c r="H22" s="43">
        <f t="shared" si="3"/>
        <v>0</v>
      </c>
      <c r="I22" s="43">
        <f t="shared" si="3"/>
        <v>0</v>
      </c>
      <c r="J22" s="43">
        <f t="shared" si="3"/>
        <v>0</v>
      </c>
      <c r="K22" s="43">
        <f t="shared" si="3"/>
        <v>0</v>
      </c>
      <c r="L22" s="43">
        <f t="shared" si="3"/>
        <v>0</v>
      </c>
      <c r="M22" s="43">
        <f t="shared" si="3"/>
        <v>0</v>
      </c>
      <c r="N22" s="25">
        <f t="shared" si="3"/>
        <v>10028</v>
      </c>
      <c r="O22" s="25">
        <f t="shared" si="3"/>
        <v>0</v>
      </c>
    </row>
    <row r="23" spans="1:15" ht="32.25" customHeight="1">
      <c r="A23" s="42"/>
      <c r="B23" s="39">
        <v>63095</v>
      </c>
      <c r="C23" s="40" t="s">
        <v>26</v>
      </c>
      <c r="D23" s="35">
        <v>293600</v>
      </c>
      <c r="E23" s="33">
        <v>10028</v>
      </c>
      <c r="F23" s="33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10028</v>
      </c>
      <c r="O23" s="35">
        <v>0</v>
      </c>
    </row>
    <row r="24" spans="1:15" ht="17.25" customHeight="1">
      <c r="A24" s="38">
        <v>700</v>
      </c>
      <c r="B24" s="91" t="s">
        <v>34</v>
      </c>
      <c r="C24" s="91"/>
      <c r="D24" s="25">
        <f aca="true" t="shared" si="4" ref="D24:O24">D25</f>
        <v>1102552.61</v>
      </c>
      <c r="E24" s="25">
        <f t="shared" si="4"/>
        <v>1102292.28</v>
      </c>
      <c r="F24" s="25">
        <f t="shared" si="4"/>
        <v>1066591.48</v>
      </c>
      <c r="G24" s="25">
        <f t="shared" si="4"/>
        <v>0</v>
      </c>
      <c r="H24" s="25">
        <f t="shared" si="4"/>
        <v>1066591.48</v>
      </c>
      <c r="I24" s="25">
        <f t="shared" si="4"/>
        <v>0</v>
      </c>
      <c r="J24" s="25">
        <f t="shared" si="4"/>
        <v>0</v>
      </c>
      <c r="K24" s="25">
        <f t="shared" si="4"/>
        <v>0</v>
      </c>
      <c r="L24" s="25">
        <f t="shared" si="4"/>
        <v>0</v>
      </c>
      <c r="M24" s="25">
        <f t="shared" si="4"/>
        <v>0</v>
      </c>
      <c r="N24" s="25">
        <f t="shared" si="4"/>
        <v>35700.8</v>
      </c>
      <c r="O24" s="25">
        <f t="shared" si="4"/>
        <v>0</v>
      </c>
    </row>
    <row r="25" spans="1:15" ht="53.25" customHeight="1">
      <c r="A25" s="29"/>
      <c r="B25" s="39">
        <v>70005</v>
      </c>
      <c r="C25" s="40" t="s">
        <v>35</v>
      </c>
      <c r="D25" s="35">
        <v>1102552.61</v>
      </c>
      <c r="E25" s="44">
        <v>1102292.28</v>
      </c>
      <c r="F25" s="33">
        <v>1066591.48</v>
      </c>
      <c r="G25" s="35">
        <v>0</v>
      </c>
      <c r="H25" s="35">
        <v>1066591.48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35700.8</v>
      </c>
      <c r="O25" s="35">
        <v>0</v>
      </c>
    </row>
    <row r="26" spans="1:15" ht="36.75" customHeight="1">
      <c r="A26" s="38">
        <v>710</v>
      </c>
      <c r="B26" s="91" t="s">
        <v>36</v>
      </c>
      <c r="C26" s="91"/>
      <c r="D26" s="25">
        <f aca="true" t="shared" si="5" ref="D26:O26">D27+D28+D29</f>
        <v>94854</v>
      </c>
      <c r="E26" s="25">
        <f t="shared" si="5"/>
        <v>77573.4</v>
      </c>
      <c r="F26" s="25">
        <f t="shared" si="5"/>
        <v>77573.4</v>
      </c>
      <c r="G26" s="25">
        <f t="shared" si="5"/>
        <v>1353.54</v>
      </c>
      <c r="H26" s="25">
        <f t="shared" si="5"/>
        <v>76219.86</v>
      </c>
      <c r="I26" s="25">
        <f t="shared" si="5"/>
        <v>0</v>
      </c>
      <c r="J26" s="25">
        <f t="shared" si="5"/>
        <v>0</v>
      </c>
      <c r="K26" s="25">
        <f t="shared" si="5"/>
        <v>0</v>
      </c>
      <c r="L26" s="25">
        <f t="shared" si="5"/>
        <v>0</v>
      </c>
      <c r="M26" s="25">
        <f t="shared" si="5"/>
        <v>0</v>
      </c>
      <c r="N26" s="25">
        <f t="shared" si="5"/>
        <v>0</v>
      </c>
      <c r="O26" s="25">
        <f t="shared" si="5"/>
        <v>0</v>
      </c>
    </row>
    <row r="27" spans="1:15" ht="48.75" customHeight="1">
      <c r="A27" s="45"/>
      <c r="B27" s="46" t="s">
        <v>37</v>
      </c>
      <c r="C27" s="47" t="s">
        <v>38</v>
      </c>
      <c r="D27" s="48">
        <v>31354</v>
      </c>
      <c r="E27" s="33">
        <v>23153.54</v>
      </c>
      <c r="F27" s="33">
        <f>G27+H27</f>
        <v>23153.54</v>
      </c>
      <c r="G27" s="35">
        <v>1353.54</v>
      </c>
      <c r="H27" s="33">
        <v>21800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</row>
    <row r="28" spans="1:15" ht="46.5" customHeight="1">
      <c r="A28" s="29"/>
      <c r="B28" s="46" t="s">
        <v>39</v>
      </c>
      <c r="C28" s="47" t="s">
        <v>40</v>
      </c>
      <c r="D28" s="48">
        <v>20000</v>
      </c>
      <c r="E28" s="33">
        <v>14875</v>
      </c>
      <c r="F28" s="33">
        <f>H28</f>
        <v>14875</v>
      </c>
      <c r="G28" s="35">
        <v>0</v>
      </c>
      <c r="H28" s="33">
        <v>14875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</row>
    <row r="29" spans="1:15" ht="23.25" customHeight="1">
      <c r="A29" s="37"/>
      <c r="B29" s="39">
        <v>71035</v>
      </c>
      <c r="C29" s="40" t="s">
        <v>105</v>
      </c>
      <c r="D29" s="35">
        <v>43500</v>
      </c>
      <c r="E29" s="33">
        <v>39544.86</v>
      </c>
      <c r="F29" s="33">
        <f>H29</f>
        <v>39544.86</v>
      </c>
      <c r="G29" s="35">
        <v>0</v>
      </c>
      <c r="H29" s="33">
        <v>39544.86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</row>
    <row r="30" spans="1:15" ht="27.75" customHeight="1">
      <c r="A30" s="38">
        <v>750</v>
      </c>
      <c r="B30" s="91" t="s">
        <v>41</v>
      </c>
      <c r="C30" s="91"/>
      <c r="D30" s="25">
        <f aca="true" t="shared" si="6" ref="D30:O30">D31+D32+D33+D34+D35</f>
        <v>2417284.83</v>
      </c>
      <c r="E30" s="41">
        <f t="shared" si="6"/>
        <v>2251185</v>
      </c>
      <c r="F30" s="25">
        <f t="shared" si="6"/>
        <v>1982624.82</v>
      </c>
      <c r="G30" s="25">
        <f t="shared" si="6"/>
        <v>1404552.7300000002</v>
      </c>
      <c r="H30" s="25">
        <f t="shared" si="6"/>
        <v>437537.16</v>
      </c>
      <c r="I30" s="25">
        <f t="shared" si="6"/>
        <v>0</v>
      </c>
      <c r="J30" s="25">
        <f t="shared" si="6"/>
        <v>140534.93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268560.18</v>
      </c>
      <c r="O30" s="25">
        <f t="shared" si="6"/>
        <v>19084.62</v>
      </c>
    </row>
    <row r="31" spans="1:15" ht="27" customHeight="1">
      <c r="A31" s="29"/>
      <c r="B31" s="39">
        <v>75011</v>
      </c>
      <c r="C31" s="40" t="s">
        <v>42</v>
      </c>
      <c r="D31" s="35">
        <v>91998.09</v>
      </c>
      <c r="E31" s="33">
        <v>81349.29</v>
      </c>
      <c r="F31" s="33">
        <f>G31+H31+J31</f>
        <v>81349.29</v>
      </c>
      <c r="G31" s="35">
        <v>59921.35</v>
      </c>
      <c r="H31" s="35">
        <v>21427.94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15" ht="44.25" customHeight="1">
      <c r="A32" s="29"/>
      <c r="B32" s="50">
        <v>75022</v>
      </c>
      <c r="C32" s="40" t="s">
        <v>43</v>
      </c>
      <c r="D32" s="35">
        <v>98600</v>
      </c>
      <c r="E32" s="33">
        <v>87618.47</v>
      </c>
      <c r="F32" s="33">
        <f>H32+J32</f>
        <v>87618.46999999999</v>
      </c>
      <c r="G32" s="35">
        <v>0</v>
      </c>
      <c r="H32" s="35">
        <v>3783.54</v>
      </c>
      <c r="I32" s="35">
        <v>0</v>
      </c>
      <c r="J32" s="35">
        <v>83834.93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spans="1:15" ht="44.25" customHeight="1">
      <c r="A33" s="29"/>
      <c r="B33" s="39">
        <v>75023</v>
      </c>
      <c r="C33" s="40" t="s">
        <v>44</v>
      </c>
      <c r="D33" s="35">
        <v>1780535.14</v>
      </c>
      <c r="E33" s="33">
        <v>1719725.38</v>
      </c>
      <c r="F33" s="33">
        <v>1538976.64</v>
      </c>
      <c r="G33" s="35">
        <v>1247327.6</v>
      </c>
      <c r="H33" s="35">
        <v>291149.04</v>
      </c>
      <c r="I33" s="35">
        <v>0</v>
      </c>
      <c r="J33" s="35">
        <v>500</v>
      </c>
      <c r="K33" s="35">
        <v>0</v>
      </c>
      <c r="L33" s="35">
        <v>0</v>
      </c>
      <c r="M33" s="35">
        <v>0</v>
      </c>
      <c r="N33" s="35">
        <v>180748.74</v>
      </c>
      <c r="O33" s="35">
        <v>0</v>
      </c>
    </row>
    <row r="34" spans="1:15" ht="54" customHeight="1">
      <c r="A34" s="29"/>
      <c r="B34" s="39">
        <v>75075</v>
      </c>
      <c r="C34" s="51" t="s">
        <v>45</v>
      </c>
      <c r="D34" s="35">
        <v>96550</v>
      </c>
      <c r="E34" s="33">
        <v>84701.27</v>
      </c>
      <c r="F34" s="33">
        <f>G34+H34</f>
        <v>56895.87</v>
      </c>
      <c r="G34" s="35">
        <v>0</v>
      </c>
      <c r="H34" s="35">
        <v>56895.87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27805.4</v>
      </c>
      <c r="O34" s="35">
        <v>19084.62</v>
      </c>
    </row>
    <row r="35" spans="1:15" ht="30" customHeight="1">
      <c r="A35" s="29"/>
      <c r="B35" s="39">
        <v>75095</v>
      </c>
      <c r="C35" s="40" t="s">
        <v>26</v>
      </c>
      <c r="D35" s="35">
        <v>349601.6</v>
      </c>
      <c r="E35" s="33">
        <v>277790.59</v>
      </c>
      <c r="F35" s="33">
        <f>G35+H35+J35</f>
        <v>217784.55</v>
      </c>
      <c r="G35" s="35">
        <v>97303.78</v>
      </c>
      <c r="H35" s="35">
        <v>64280.77</v>
      </c>
      <c r="I35" s="35">
        <v>0</v>
      </c>
      <c r="J35" s="35">
        <v>56200</v>
      </c>
      <c r="K35" s="35">
        <v>0</v>
      </c>
      <c r="L35" s="35">
        <v>0</v>
      </c>
      <c r="M35" s="35">
        <v>0</v>
      </c>
      <c r="N35" s="35">
        <v>60006.04</v>
      </c>
      <c r="O35" s="35">
        <v>0</v>
      </c>
    </row>
    <row r="36" spans="1:15" ht="74.25" customHeight="1">
      <c r="A36" s="38">
        <v>751</v>
      </c>
      <c r="B36" s="91" t="s">
        <v>46</v>
      </c>
      <c r="C36" s="91"/>
      <c r="D36" s="52">
        <f>D37+D38+D39+D40+D41</f>
        <v>58248</v>
      </c>
      <c r="E36" s="25">
        <f>E37+E38+E39+E40+E41</f>
        <v>57968</v>
      </c>
      <c r="F36" s="25">
        <f>F37+F38+F39+F40+F41</f>
        <v>57968</v>
      </c>
      <c r="G36" s="25">
        <f>G37+G38+G39+G40+G41</f>
        <v>12861.5</v>
      </c>
      <c r="H36" s="25">
        <f>H37+H38+H39+H40+H41</f>
        <v>16041.5</v>
      </c>
      <c r="I36" s="25">
        <f>I37+L38+L39+I40+L41</f>
        <v>0</v>
      </c>
      <c r="J36" s="25">
        <f aca="true" t="shared" si="7" ref="J36:O36">J37+J38+J39+J40+J41</f>
        <v>29065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</row>
    <row r="37" spans="1:15" ht="72.75" customHeight="1">
      <c r="A37" s="29"/>
      <c r="B37" s="39">
        <v>75101</v>
      </c>
      <c r="C37" s="40" t="s">
        <v>47</v>
      </c>
      <c r="D37" s="35">
        <v>940</v>
      </c>
      <c r="E37" s="33">
        <v>940</v>
      </c>
      <c r="F37" s="33">
        <f>H37</f>
        <v>940</v>
      </c>
      <c r="G37" s="35">
        <v>0</v>
      </c>
      <c r="H37" s="35">
        <v>940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</row>
    <row r="38" spans="1:15" ht="53.25" customHeight="1">
      <c r="A38" s="29"/>
      <c r="B38" s="53">
        <v>75107</v>
      </c>
      <c r="C38" s="54" t="s">
        <v>108</v>
      </c>
      <c r="D38" s="35">
        <v>25451</v>
      </c>
      <c r="E38" s="33">
        <v>25451</v>
      </c>
      <c r="F38" s="33">
        <f>G38+H38+J38</f>
        <v>25451</v>
      </c>
      <c r="G38" s="35">
        <v>4041.22</v>
      </c>
      <c r="H38" s="78">
        <v>7889.78</v>
      </c>
      <c r="I38" s="35">
        <v>0</v>
      </c>
      <c r="J38" s="35">
        <v>13520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</row>
    <row r="39" spans="1:15" ht="32.25" customHeight="1">
      <c r="A39" s="29"/>
      <c r="B39" s="53">
        <v>75108</v>
      </c>
      <c r="C39" s="54" t="s">
        <v>109</v>
      </c>
      <c r="D39" s="35">
        <v>14954</v>
      </c>
      <c r="E39" s="33">
        <v>14954</v>
      </c>
      <c r="F39" s="33">
        <f>G39+H39+J39</f>
        <v>14954</v>
      </c>
      <c r="G39" s="35">
        <v>5601.4</v>
      </c>
      <c r="H39" s="84">
        <v>2592.6</v>
      </c>
      <c r="I39" s="35">
        <v>0</v>
      </c>
      <c r="J39" s="35">
        <v>6760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</row>
    <row r="40" spans="1:15" ht="70.5" customHeight="1">
      <c r="A40" s="29"/>
      <c r="B40" s="53">
        <v>75109</v>
      </c>
      <c r="C40" s="54" t="s">
        <v>106</v>
      </c>
      <c r="D40" s="35">
        <v>4367</v>
      </c>
      <c r="E40" s="33">
        <v>4367</v>
      </c>
      <c r="F40" s="33">
        <f>G40+H40+J40</f>
        <v>4367</v>
      </c>
      <c r="G40" s="35">
        <v>408.92</v>
      </c>
      <c r="H40" s="77">
        <v>853.08</v>
      </c>
      <c r="I40" s="35">
        <v>0</v>
      </c>
      <c r="J40" s="35">
        <v>3105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</row>
    <row r="41" spans="1:15" ht="52.5" customHeight="1">
      <c r="A41" s="29"/>
      <c r="B41" s="85">
        <v>75110</v>
      </c>
      <c r="C41" s="83" t="s">
        <v>110</v>
      </c>
      <c r="D41" s="79">
        <v>12536</v>
      </c>
      <c r="E41" s="33">
        <v>12256</v>
      </c>
      <c r="F41" s="33">
        <f>G41+H41+J41</f>
        <v>12256</v>
      </c>
      <c r="G41" s="35">
        <v>2809.96</v>
      </c>
      <c r="H41" s="82">
        <v>3766.04</v>
      </c>
      <c r="I41" s="35">
        <v>0</v>
      </c>
      <c r="J41" s="35">
        <v>5680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</row>
    <row r="42" spans="1:15" ht="49.5" customHeight="1">
      <c r="A42" s="86">
        <v>754</v>
      </c>
      <c r="B42" s="93" t="s">
        <v>48</v>
      </c>
      <c r="C42" s="93"/>
      <c r="D42" s="25">
        <f>+D43+D44+D45+D46</f>
        <v>2669385.69</v>
      </c>
      <c r="E42" s="25">
        <f aca="true" t="shared" si="8" ref="E42:O42">E43+E44+E45+E46</f>
        <v>2559868.05</v>
      </c>
      <c r="F42" s="25">
        <f t="shared" si="8"/>
        <v>523139.04</v>
      </c>
      <c r="G42" s="25">
        <f t="shared" si="8"/>
        <v>293519.49</v>
      </c>
      <c r="H42" s="25">
        <f t="shared" si="8"/>
        <v>218145.05</v>
      </c>
      <c r="I42" s="25">
        <f t="shared" si="8"/>
        <v>0</v>
      </c>
      <c r="J42" s="25">
        <f t="shared" si="8"/>
        <v>11474.5</v>
      </c>
      <c r="K42" s="25">
        <f t="shared" si="8"/>
        <v>0</v>
      </c>
      <c r="L42" s="25">
        <f t="shared" si="8"/>
        <v>0</v>
      </c>
      <c r="M42" s="25">
        <f t="shared" si="8"/>
        <v>0</v>
      </c>
      <c r="N42" s="25">
        <f t="shared" si="8"/>
        <v>2036729.01</v>
      </c>
      <c r="O42" s="25">
        <f t="shared" si="8"/>
        <v>1134575</v>
      </c>
    </row>
    <row r="43" spans="1:15" ht="29.25" customHeight="1">
      <c r="A43" s="87"/>
      <c r="B43" s="50">
        <v>75412</v>
      </c>
      <c r="C43" s="80" t="s">
        <v>49</v>
      </c>
      <c r="D43" s="34">
        <v>2199153</v>
      </c>
      <c r="E43" s="55">
        <v>2180577.36</v>
      </c>
      <c r="F43" s="34">
        <f>G43+H43+J43</f>
        <v>153155.76</v>
      </c>
      <c r="G43" s="34">
        <v>15016.52</v>
      </c>
      <c r="H43" s="34">
        <v>127814.74</v>
      </c>
      <c r="I43" s="35">
        <v>0</v>
      </c>
      <c r="J43" s="34">
        <v>10324.5</v>
      </c>
      <c r="K43" s="35">
        <v>0</v>
      </c>
      <c r="L43" s="35">
        <v>0</v>
      </c>
      <c r="M43" s="35">
        <v>0</v>
      </c>
      <c r="N43" s="34">
        <v>2027421.6</v>
      </c>
      <c r="O43" s="35">
        <v>1134575</v>
      </c>
    </row>
    <row r="44" spans="1:15" ht="27.75" customHeight="1">
      <c r="A44" s="42"/>
      <c r="B44" s="39">
        <v>75414</v>
      </c>
      <c r="C44" s="40" t="s">
        <v>50</v>
      </c>
      <c r="D44" s="34">
        <v>3848</v>
      </c>
      <c r="E44" s="55">
        <v>3847.44</v>
      </c>
      <c r="F44" s="34">
        <f>H44</f>
        <v>3847.44</v>
      </c>
      <c r="G44" s="34">
        <v>0</v>
      </c>
      <c r="H44" s="34">
        <v>3847.44</v>
      </c>
      <c r="I44" s="35">
        <v>0</v>
      </c>
      <c r="J44" s="34">
        <v>0</v>
      </c>
      <c r="K44" s="35">
        <v>0</v>
      </c>
      <c r="L44" s="35">
        <v>0</v>
      </c>
      <c r="M44" s="35">
        <v>0</v>
      </c>
      <c r="N44" s="34">
        <v>0</v>
      </c>
      <c r="O44" s="35">
        <v>0</v>
      </c>
    </row>
    <row r="45" spans="1:15" ht="26.25" customHeight="1">
      <c r="A45" s="29"/>
      <c r="B45" s="57">
        <v>75416</v>
      </c>
      <c r="C45" s="58" t="s">
        <v>51</v>
      </c>
      <c r="D45" s="36">
        <v>415292.69</v>
      </c>
      <c r="E45" s="33">
        <v>375443.25</v>
      </c>
      <c r="F45" s="33">
        <f>G45+H45+J45</f>
        <v>366135.83999999997</v>
      </c>
      <c r="G45" s="35">
        <v>278502.97</v>
      </c>
      <c r="H45" s="35">
        <v>86482.87</v>
      </c>
      <c r="I45" s="35">
        <v>0</v>
      </c>
      <c r="J45" s="35">
        <v>1150</v>
      </c>
      <c r="K45" s="35">
        <v>0</v>
      </c>
      <c r="L45" s="35">
        <v>0</v>
      </c>
      <c r="M45" s="35">
        <v>0</v>
      </c>
      <c r="N45" s="35">
        <v>9307.41</v>
      </c>
      <c r="O45" s="35">
        <v>0</v>
      </c>
    </row>
    <row r="46" spans="1:15" ht="29.25" customHeight="1">
      <c r="A46" s="20"/>
      <c r="B46" s="39">
        <v>75421</v>
      </c>
      <c r="C46" s="40" t="s">
        <v>52</v>
      </c>
      <c r="D46" s="35">
        <v>51092</v>
      </c>
      <c r="E46" s="33">
        <v>0</v>
      </c>
      <c r="F46" s="33">
        <f>H46</f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 ht="26.25" customHeight="1">
      <c r="A47" s="38">
        <v>757</v>
      </c>
      <c r="B47" s="91" t="s">
        <v>53</v>
      </c>
      <c r="C47" s="91"/>
      <c r="D47" s="25">
        <f>D48+D49</f>
        <v>460375.86</v>
      </c>
      <c r="E47" s="25">
        <f>E48+E49</f>
        <v>267403.41</v>
      </c>
      <c r="F47" s="25">
        <f>F48+F49</f>
        <v>267403.41</v>
      </c>
      <c r="G47" s="25">
        <f aca="true" t="shared" si="9" ref="G47:O47">G48+G49</f>
        <v>0</v>
      </c>
      <c r="H47" s="25">
        <f t="shared" si="9"/>
        <v>0</v>
      </c>
      <c r="I47" s="25">
        <f t="shared" si="9"/>
        <v>0</v>
      </c>
      <c r="J47" s="25">
        <f t="shared" si="9"/>
        <v>0</v>
      </c>
      <c r="K47" s="25">
        <f t="shared" si="9"/>
        <v>0</v>
      </c>
      <c r="L47" s="25">
        <f t="shared" si="9"/>
        <v>267403.41</v>
      </c>
      <c r="M47" s="25">
        <f t="shared" si="9"/>
        <v>0</v>
      </c>
      <c r="N47" s="25">
        <f t="shared" si="9"/>
        <v>0</v>
      </c>
      <c r="O47" s="25">
        <f t="shared" si="9"/>
        <v>0</v>
      </c>
    </row>
    <row r="48" spans="1:15" ht="96" customHeight="1">
      <c r="A48" s="29"/>
      <c r="B48" s="39">
        <v>75702</v>
      </c>
      <c r="C48" s="40" t="s">
        <v>54</v>
      </c>
      <c r="D48" s="35">
        <v>269670</v>
      </c>
      <c r="E48" s="33">
        <v>267403.41</v>
      </c>
      <c r="F48" s="33">
        <f>L48</f>
        <v>267403.41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267403.41</v>
      </c>
      <c r="M48" s="35">
        <v>0</v>
      </c>
      <c r="N48" s="35">
        <v>0</v>
      </c>
      <c r="O48" s="35">
        <v>0</v>
      </c>
    </row>
    <row r="49" spans="1:15" ht="97.5" customHeight="1">
      <c r="A49" s="29"/>
      <c r="B49" s="39">
        <v>75704</v>
      </c>
      <c r="C49" s="40" t="s">
        <v>55</v>
      </c>
      <c r="D49" s="35">
        <v>190705.86</v>
      </c>
      <c r="E49" s="33">
        <v>0</v>
      </c>
      <c r="F49" s="33">
        <f>L49</f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</row>
    <row r="50" spans="1:15" ht="17.25" customHeight="1">
      <c r="A50" s="38">
        <v>758</v>
      </c>
      <c r="B50" s="91" t="s">
        <v>56</v>
      </c>
      <c r="C50" s="91"/>
      <c r="D50" s="25">
        <f>D51+D52</f>
        <v>150117</v>
      </c>
      <c r="E50" s="25">
        <f>E51+E52</f>
        <v>115056.89</v>
      </c>
      <c r="F50" s="25">
        <f>F51+F52</f>
        <v>115056.89</v>
      </c>
      <c r="G50" s="25">
        <f aca="true" t="shared" si="10" ref="G50:O50">G51+G52</f>
        <v>0</v>
      </c>
      <c r="H50" s="25">
        <f t="shared" si="10"/>
        <v>115056.89</v>
      </c>
      <c r="I50" s="25">
        <f t="shared" si="10"/>
        <v>0</v>
      </c>
      <c r="J50" s="25">
        <f t="shared" si="10"/>
        <v>0</v>
      </c>
      <c r="K50" s="25">
        <f t="shared" si="10"/>
        <v>0</v>
      </c>
      <c r="L50" s="25">
        <f t="shared" si="10"/>
        <v>0</v>
      </c>
      <c r="M50" s="25">
        <f t="shared" si="10"/>
        <v>0</v>
      </c>
      <c r="N50" s="25">
        <f t="shared" si="10"/>
        <v>0</v>
      </c>
      <c r="O50" s="25">
        <f t="shared" si="10"/>
        <v>0</v>
      </c>
    </row>
    <row r="51" spans="1:15" ht="26.25" customHeight="1">
      <c r="A51" s="42"/>
      <c r="B51" s="39">
        <v>75814</v>
      </c>
      <c r="C51" s="40" t="s">
        <v>57</v>
      </c>
      <c r="D51" s="34">
        <v>117200</v>
      </c>
      <c r="E51" s="34">
        <v>115056.89</v>
      </c>
      <c r="F51" s="34">
        <f>H51</f>
        <v>115056.89</v>
      </c>
      <c r="G51" s="34">
        <v>0</v>
      </c>
      <c r="H51" s="34">
        <v>115056.89</v>
      </c>
      <c r="I51" s="35">
        <v>0</v>
      </c>
      <c r="J51" s="34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</row>
    <row r="52" spans="1:15" ht="32.25" customHeight="1">
      <c r="A52" s="59"/>
      <c r="B52" s="60">
        <v>75818</v>
      </c>
      <c r="C52" s="61" t="s">
        <v>58</v>
      </c>
      <c r="D52" s="55">
        <v>32917</v>
      </c>
      <c r="E52" s="34">
        <v>0</v>
      </c>
      <c r="F52" s="34">
        <f>H52</f>
        <v>0</v>
      </c>
      <c r="G52" s="34">
        <v>0</v>
      </c>
      <c r="H52" s="34">
        <v>0</v>
      </c>
      <c r="I52" s="35">
        <v>0</v>
      </c>
      <c r="J52" s="34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</row>
    <row r="53" spans="1:15" ht="18" customHeight="1">
      <c r="A53" s="38">
        <v>801</v>
      </c>
      <c r="B53" s="91" t="s">
        <v>59</v>
      </c>
      <c r="C53" s="91"/>
      <c r="D53" s="25">
        <f aca="true" t="shared" si="11" ref="D53:O53">D54+D55+D56+D57+D58+D59+D60+D61+D62+D63+D64</f>
        <v>7501468.37</v>
      </c>
      <c r="E53" s="25">
        <f t="shared" si="11"/>
        <v>7196382.45</v>
      </c>
      <c r="F53" s="25">
        <f t="shared" si="11"/>
        <v>7196382.45</v>
      </c>
      <c r="G53" s="25">
        <f t="shared" si="11"/>
        <v>5451312.959999999</v>
      </c>
      <c r="H53" s="25">
        <f t="shared" si="11"/>
        <v>1430054.23</v>
      </c>
      <c r="I53" s="25">
        <f t="shared" si="11"/>
        <v>22260</v>
      </c>
      <c r="J53" s="25">
        <f t="shared" si="11"/>
        <v>268748.70999999996</v>
      </c>
      <c r="K53" s="25">
        <f t="shared" si="11"/>
        <v>24006.55</v>
      </c>
      <c r="L53" s="25">
        <f t="shared" si="11"/>
        <v>0</v>
      </c>
      <c r="M53" s="25">
        <f t="shared" si="11"/>
        <v>0</v>
      </c>
      <c r="N53" s="25">
        <f t="shared" si="11"/>
        <v>0</v>
      </c>
      <c r="O53" s="25">
        <f t="shared" si="11"/>
        <v>0</v>
      </c>
    </row>
    <row r="54" spans="1:15" ht="23.25" customHeight="1">
      <c r="A54" s="29"/>
      <c r="B54" s="39">
        <v>80101</v>
      </c>
      <c r="C54" s="40" t="s">
        <v>60</v>
      </c>
      <c r="D54" s="34">
        <v>3601704.56</v>
      </c>
      <c r="E54" s="34">
        <v>3500461.41</v>
      </c>
      <c r="F54" s="34">
        <f>G54+H54+J54</f>
        <v>3500461.4099999997</v>
      </c>
      <c r="G54" s="34">
        <v>2673376.15</v>
      </c>
      <c r="H54" s="34">
        <v>696552.25</v>
      </c>
      <c r="I54" s="35">
        <v>0</v>
      </c>
      <c r="J54" s="34">
        <v>130533.01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</row>
    <row r="55" spans="1:15" ht="48.75" customHeight="1">
      <c r="A55" s="62"/>
      <c r="B55" s="39">
        <v>80103</v>
      </c>
      <c r="C55" s="63" t="s">
        <v>61</v>
      </c>
      <c r="D55" s="34">
        <v>282609.89</v>
      </c>
      <c r="E55" s="34">
        <v>257027.06</v>
      </c>
      <c r="F55" s="34">
        <v>257027.06</v>
      </c>
      <c r="G55" s="34">
        <v>224379.74</v>
      </c>
      <c r="H55" s="34">
        <v>16529.34</v>
      </c>
      <c r="I55" s="35">
        <v>0</v>
      </c>
      <c r="J55" s="64">
        <v>16117.98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</row>
    <row r="56" spans="1:15" ht="18.75" customHeight="1">
      <c r="A56" s="90"/>
      <c r="B56" s="39">
        <v>80104</v>
      </c>
      <c r="C56" s="40" t="s">
        <v>62</v>
      </c>
      <c r="D56" s="34">
        <v>727904.59</v>
      </c>
      <c r="E56" s="34">
        <v>629215.3</v>
      </c>
      <c r="F56" s="34">
        <f>G56+H56+J56</f>
        <v>629215.3</v>
      </c>
      <c r="G56" s="34">
        <v>413762.59</v>
      </c>
      <c r="H56" s="34">
        <v>195880.59</v>
      </c>
      <c r="I56" s="35">
        <v>0</v>
      </c>
      <c r="J56" s="64">
        <v>19572.12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</row>
    <row r="57" spans="1:15" ht="46.5" customHeight="1">
      <c r="A57" s="90"/>
      <c r="B57" s="39">
        <v>80106</v>
      </c>
      <c r="C57" s="40" t="s">
        <v>63</v>
      </c>
      <c r="D57" s="34">
        <v>22260</v>
      </c>
      <c r="E57" s="34">
        <v>22260</v>
      </c>
      <c r="F57" s="34">
        <f>I57</f>
        <v>22260</v>
      </c>
      <c r="G57" s="34">
        <v>0</v>
      </c>
      <c r="H57" s="34">
        <v>0</v>
      </c>
      <c r="I57" s="81">
        <v>22260</v>
      </c>
      <c r="J57" s="34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</row>
    <row r="58" spans="1:15" ht="26.25" customHeight="1">
      <c r="A58" s="62"/>
      <c r="B58" s="39">
        <v>80110</v>
      </c>
      <c r="C58" s="40" t="s">
        <v>64</v>
      </c>
      <c r="D58" s="34">
        <v>1798386.33</v>
      </c>
      <c r="E58" s="34">
        <v>1753794.06</v>
      </c>
      <c r="F58" s="34">
        <f>G58+H58+J58</f>
        <v>1753794.06</v>
      </c>
      <c r="G58" s="34">
        <v>1553617.81</v>
      </c>
      <c r="H58" s="34">
        <v>97650.65</v>
      </c>
      <c r="I58" s="35">
        <v>0</v>
      </c>
      <c r="J58" s="34">
        <v>102525.6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</row>
    <row r="59" spans="1:15" ht="23.25" customHeight="1">
      <c r="A59" s="29"/>
      <c r="B59" s="39">
        <v>80113</v>
      </c>
      <c r="C59" s="40" t="s">
        <v>65</v>
      </c>
      <c r="D59" s="35">
        <v>442756</v>
      </c>
      <c r="E59" s="33">
        <v>427594.6</v>
      </c>
      <c r="F59" s="33">
        <f>G59+H59+J59</f>
        <v>427594.6</v>
      </c>
      <c r="G59" s="33">
        <v>105190.35</v>
      </c>
      <c r="H59" s="33">
        <v>322404.25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</row>
    <row r="60" spans="1:15" ht="46.5" customHeight="1">
      <c r="A60" s="29"/>
      <c r="B60" s="57">
        <v>80114</v>
      </c>
      <c r="C60" s="31" t="s">
        <v>66</v>
      </c>
      <c r="D60" s="32">
        <v>356429</v>
      </c>
      <c r="E60" s="33">
        <v>350126.53</v>
      </c>
      <c r="F60" s="33">
        <f>G60+H60+J60</f>
        <v>350126.53</v>
      </c>
      <c r="G60" s="33">
        <v>313332.32</v>
      </c>
      <c r="H60" s="33">
        <v>36794.21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</row>
    <row r="61" spans="1:15" ht="48.75" customHeight="1">
      <c r="A61" s="29"/>
      <c r="B61" s="39">
        <v>80146</v>
      </c>
      <c r="C61" s="40" t="s">
        <v>67</v>
      </c>
      <c r="D61" s="35">
        <v>28460</v>
      </c>
      <c r="E61" s="33">
        <v>20971.21</v>
      </c>
      <c r="F61" s="33">
        <f>H61</f>
        <v>20971.21</v>
      </c>
      <c r="G61" s="33">
        <v>0</v>
      </c>
      <c r="H61" s="33">
        <v>20971.21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</row>
    <row r="62" spans="1:15" ht="137.25" customHeight="1">
      <c r="A62" s="29"/>
      <c r="B62" s="39">
        <v>80149</v>
      </c>
      <c r="C62" s="40" t="s">
        <v>111</v>
      </c>
      <c r="D62" s="35">
        <v>43781</v>
      </c>
      <c r="E62" s="33">
        <v>42807.74</v>
      </c>
      <c r="F62" s="33">
        <f>G62+H62</f>
        <v>42807.74</v>
      </c>
      <c r="G62" s="33">
        <v>41781</v>
      </c>
      <c r="H62" s="33">
        <v>1026.74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</row>
    <row r="63" spans="1:15" ht="197.25" customHeight="1">
      <c r="A63" s="29"/>
      <c r="B63" s="39">
        <v>80150</v>
      </c>
      <c r="C63" s="40" t="s">
        <v>112</v>
      </c>
      <c r="D63" s="35">
        <v>137873</v>
      </c>
      <c r="E63" s="33">
        <v>137820.99</v>
      </c>
      <c r="F63" s="33">
        <f>G63+H63</f>
        <v>137820.99</v>
      </c>
      <c r="G63" s="33">
        <v>125873</v>
      </c>
      <c r="H63" s="33">
        <v>11947.99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</row>
    <row r="64" spans="1:15" ht="27.75" customHeight="1">
      <c r="A64" s="29"/>
      <c r="B64" s="39">
        <v>80195</v>
      </c>
      <c r="C64" s="40" t="s">
        <v>26</v>
      </c>
      <c r="D64" s="35">
        <v>59304</v>
      </c>
      <c r="E64" s="33">
        <v>54303.55</v>
      </c>
      <c r="F64" s="33">
        <v>54303.55</v>
      </c>
      <c r="G64" s="33">
        <v>0</v>
      </c>
      <c r="H64" s="33">
        <v>30297</v>
      </c>
      <c r="I64" s="35">
        <v>0</v>
      </c>
      <c r="J64" s="35">
        <v>0</v>
      </c>
      <c r="K64" s="35">
        <v>24006.55</v>
      </c>
      <c r="L64" s="35">
        <v>0</v>
      </c>
      <c r="M64" s="35">
        <v>0</v>
      </c>
      <c r="N64" s="35">
        <v>0</v>
      </c>
      <c r="O64" s="35">
        <v>0</v>
      </c>
    </row>
    <row r="65" spans="1:15" ht="26.25" customHeight="1">
      <c r="A65" s="38">
        <v>851</v>
      </c>
      <c r="B65" s="91" t="s">
        <v>68</v>
      </c>
      <c r="C65" s="91"/>
      <c r="D65" s="25">
        <f>+D66+D67+D68</f>
        <v>117392.02</v>
      </c>
      <c r="E65" s="25">
        <f aca="true" t="shared" si="12" ref="E65:O65">E66+E67+E68</f>
        <v>82024.42000000001</v>
      </c>
      <c r="F65" s="25">
        <f t="shared" si="12"/>
        <v>82024.41999999998</v>
      </c>
      <c r="G65" s="25">
        <f t="shared" si="12"/>
        <v>22089.85</v>
      </c>
      <c r="H65" s="25">
        <f t="shared" si="12"/>
        <v>59934.57</v>
      </c>
      <c r="I65" s="25">
        <f t="shared" si="12"/>
        <v>0</v>
      </c>
      <c r="J65" s="25">
        <f t="shared" si="12"/>
        <v>0</v>
      </c>
      <c r="K65" s="25">
        <f t="shared" si="12"/>
        <v>0</v>
      </c>
      <c r="L65" s="25">
        <f t="shared" si="12"/>
        <v>0</v>
      </c>
      <c r="M65" s="25">
        <f t="shared" si="12"/>
        <v>0</v>
      </c>
      <c r="N65" s="25">
        <f t="shared" si="12"/>
        <v>0</v>
      </c>
      <c r="O65" s="25">
        <f t="shared" si="12"/>
        <v>0</v>
      </c>
    </row>
    <row r="66" spans="1:15" ht="27.75" customHeight="1">
      <c r="A66" s="29"/>
      <c r="B66" s="39">
        <v>85153</v>
      </c>
      <c r="C66" s="40" t="s">
        <v>69</v>
      </c>
      <c r="D66" s="35">
        <v>4000</v>
      </c>
      <c r="E66" s="33">
        <v>2500</v>
      </c>
      <c r="F66" s="33">
        <f>H66+G66</f>
        <v>2500</v>
      </c>
      <c r="G66" s="33">
        <v>500</v>
      </c>
      <c r="H66" s="33">
        <v>2000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</row>
    <row r="67" spans="1:15" ht="27" customHeight="1">
      <c r="A67" s="29"/>
      <c r="B67" s="39">
        <v>85154</v>
      </c>
      <c r="C67" s="40" t="s">
        <v>70</v>
      </c>
      <c r="D67" s="32">
        <v>96392.02</v>
      </c>
      <c r="E67" s="33">
        <v>68306.74</v>
      </c>
      <c r="F67" s="33">
        <f>G67+H67</f>
        <v>68306.73999999999</v>
      </c>
      <c r="G67" s="33">
        <v>21589.85</v>
      </c>
      <c r="H67" s="33">
        <v>46716.89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</row>
    <row r="68" spans="1:15" ht="24.75" customHeight="1">
      <c r="A68" s="29"/>
      <c r="B68" s="39">
        <v>85195</v>
      </c>
      <c r="C68" s="40" t="s">
        <v>26</v>
      </c>
      <c r="D68" s="35">
        <v>17000</v>
      </c>
      <c r="E68" s="33">
        <v>11217.68</v>
      </c>
      <c r="F68" s="33">
        <f>H68</f>
        <v>11217.68</v>
      </c>
      <c r="G68" s="33">
        <v>0</v>
      </c>
      <c r="H68" s="33">
        <v>11217.68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</row>
    <row r="69" spans="1:15" ht="18.75" customHeight="1">
      <c r="A69" s="38">
        <v>852</v>
      </c>
      <c r="B69" s="91" t="s">
        <v>71</v>
      </c>
      <c r="C69" s="91"/>
      <c r="D69" s="25">
        <f>D70+D71+D72+D73+D74+D75+D76+D77+D78+D79+D80</f>
        <v>3137172.72</v>
      </c>
      <c r="E69" s="25">
        <f aca="true" t="shared" si="13" ref="E69:L69">E70+E71+E72+E73+E74+E75+E76+E77+E78+E79+E80</f>
        <v>2832681.1</v>
      </c>
      <c r="F69" s="25">
        <f t="shared" si="13"/>
        <v>2832681.1</v>
      </c>
      <c r="G69" s="25">
        <f t="shared" si="13"/>
        <v>670652.94</v>
      </c>
      <c r="H69" s="25">
        <f t="shared" si="13"/>
        <v>370244.12</v>
      </c>
      <c r="I69" s="25">
        <f t="shared" si="13"/>
        <v>0</v>
      </c>
      <c r="J69" s="25">
        <f t="shared" si="13"/>
        <v>1791784.0400000003</v>
      </c>
      <c r="K69" s="25">
        <f t="shared" si="13"/>
        <v>0</v>
      </c>
      <c r="L69" s="25">
        <f t="shared" si="13"/>
        <v>0</v>
      </c>
      <c r="M69" s="25">
        <f>M70+M72+M73+M74+M75+M76+M77+M78+M79+M80</f>
        <v>0</v>
      </c>
      <c r="N69" s="25">
        <f>N70+N71+N72+N73+N74+N75+N76+N77+N78+N79+N80</f>
        <v>0</v>
      </c>
      <c r="O69" s="25">
        <f>O70+O71+O72+O73+O74+O75+O76+O77+O78+O79+O80</f>
        <v>0</v>
      </c>
    </row>
    <row r="70" spans="1:15" ht="32.25" customHeight="1">
      <c r="A70" s="62"/>
      <c r="B70" s="65">
        <v>85204</v>
      </c>
      <c r="C70" s="80" t="s">
        <v>72</v>
      </c>
      <c r="D70" s="34">
        <v>77000</v>
      </c>
      <c r="E70" s="34">
        <v>72455.32</v>
      </c>
      <c r="F70" s="34">
        <f>H70</f>
        <v>72455.32</v>
      </c>
      <c r="G70" s="34">
        <v>0</v>
      </c>
      <c r="H70" s="34">
        <v>72455.32</v>
      </c>
      <c r="I70" s="35">
        <v>0</v>
      </c>
      <c r="J70" s="34">
        <v>0</v>
      </c>
      <c r="K70" s="35">
        <v>0</v>
      </c>
      <c r="L70" s="35">
        <v>0</v>
      </c>
      <c r="M70" s="35">
        <v>0</v>
      </c>
      <c r="N70" s="34">
        <v>0</v>
      </c>
      <c r="O70" s="35">
        <v>0</v>
      </c>
    </row>
    <row r="71" spans="1:16" ht="72" customHeight="1">
      <c r="A71" s="42"/>
      <c r="B71" s="60">
        <v>85205</v>
      </c>
      <c r="C71" s="66" t="s">
        <v>73</v>
      </c>
      <c r="D71" s="34">
        <v>3900</v>
      </c>
      <c r="E71" s="34">
        <v>3705.06</v>
      </c>
      <c r="F71" s="34">
        <f>G71+H71</f>
        <v>3705.06</v>
      </c>
      <c r="G71" s="34">
        <v>0</v>
      </c>
      <c r="H71" s="34">
        <v>3705.06</v>
      </c>
      <c r="I71" s="35">
        <v>0</v>
      </c>
      <c r="J71" s="34">
        <v>0</v>
      </c>
      <c r="K71" s="35">
        <v>0</v>
      </c>
      <c r="L71" s="35">
        <v>0</v>
      </c>
      <c r="M71" s="35">
        <v>0</v>
      </c>
      <c r="N71" s="34">
        <v>0</v>
      </c>
      <c r="O71" s="35">
        <v>0</v>
      </c>
      <c r="P71" s="10"/>
    </row>
    <row r="72" spans="1:15" ht="24.75" customHeight="1">
      <c r="A72" s="67"/>
      <c r="B72" s="65">
        <v>85206</v>
      </c>
      <c r="C72" s="56" t="s">
        <v>74</v>
      </c>
      <c r="D72" s="35">
        <v>8619</v>
      </c>
      <c r="E72" s="33">
        <v>8570.9</v>
      </c>
      <c r="F72" s="33">
        <f>G72</f>
        <v>8570.9</v>
      </c>
      <c r="G72" s="35">
        <v>8570.9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</row>
    <row r="73" spans="1:15" ht="95.25" customHeight="1">
      <c r="A73" s="67"/>
      <c r="B73" s="39">
        <v>85212</v>
      </c>
      <c r="C73" s="40" t="s">
        <v>75</v>
      </c>
      <c r="D73" s="35">
        <v>1831412</v>
      </c>
      <c r="E73" s="33">
        <v>1619217.96</v>
      </c>
      <c r="F73" s="33">
        <f>G73+H73+J73</f>
        <v>1619217.96</v>
      </c>
      <c r="G73" s="35">
        <v>136535.27</v>
      </c>
      <c r="H73" s="35">
        <v>12157.79</v>
      </c>
      <c r="I73" s="35">
        <v>0</v>
      </c>
      <c r="J73" s="35">
        <v>1470524.9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</row>
    <row r="74" spans="1:15" ht="94.5" customHeight="1">
      <c r="A74" s="67"/>
      <c r="B74" s="39">
        <v>85213</v>
      </c>
      <c r="C74" s="40" t="s">
        <v>76</v>
      </c>
      <c r="D74" s="35">
        <v>17140</v>
      </c>
      <c r="E74" s="33">
        <v>15900.7</v>
      </c>
      <c r="F74" s="33">
        <f>H74</f>
        <v>15900.7</v>
      </c>
      <c r="G74" s="35">
        <v>0</v>
      </c>
      <c r="H74" s="35">
        <v>15900.7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</row>
    <row r="75" spans="1:15" ht="76.5" customHeight="1">
      <c r="A75" s="67"/>
      <c r="B75" s="39">
        <v>85214</v>
      </c>
      <c r="C75" s="40" t="s">
        <v>77</v>
      </c>
      <c r="D75" s="35">
        <v>283881</v>
      </c>
      <c r="E75" s="33">
        <v>267698.21</v>
      </c>
      <c r="F75" s="33">
        <f>H75+J75</f>
        <v>267698.20999999996</v>
      </c>
      <c r="G75" s="35">
        <v>0</v>
      </c>
      <c r="H75" s="35">
        <v>168793.87</v>
      </c>
      <c r="I75" s="35">
        <v>0</v>
      </c>
      <c r="J75" s="35">
        <v>98904.34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</row>
    <row r="76" spans="1:16" ht="24.75" customHeight="1">
      <c r="A76" s="62"/>
      <c r="B76" s="39">
        <v>85215</v>
      </c>
      <c r="C76" s="40" t="s">
        <v>78</v>
      </c>
      <c r="D76" s="34">
        <v>56672.72</v>
      </c>
      <c r="E76" s="34">
        <v>55187.76</v>
      </c>
      <c r="F76" s="34">
        <f>H76+J76</f>
        <v>55187.76</v>
      </c>
      <c r="G76" s="34">
        <v>0</v>
      </c>
      <c r="H76" s="34">
        <v>12.18</v>
      </c>
      <c r="I76" s="35">
        <v>0</v>
      </c>
      <c r="J76" s="34">
        <v>55175.58</v>
      </c>
      <c r="K76" s="35">
        <v>0</v>
      </c>
      <c r="L76" s="35">
        <v>0</v>
      </c>
      <c r="M76" s="35">
        <v>0</v>
      </c>
      <c r="N76" s="34">
        <v>0</v>
      </c>
      <c r="O76" s="35">
        <v>0</v>
      </c>
      <c r="P76" s="10"/>
    </row>
    <row r="77" spans="1:15" ht="24.75" customHeight="1">
      <c r="A77" s="42"/>
      <c r="B77" s="39">
        <v>85216</v>
      </c>
      <c r="C77" s="40" t="s">
        <v>79</v>
      </c>
      <c r="D77" s="34">
        <v>107083</v>
      </c>
      <c r="E77" s="34">
        <v>107043.13</v>
      </c>
      <c r="F77" s="34">
        <f>H77+J77</f>
        <v>107043.13</v>
      </c>
      <c r="G77" s="34">
        <v>0</v>
      </c>
      <c r="H77" s="34">
        <v>0</v>
      </c>
      <c r="I77" s="35">
        <v>0</v>
      </c>
      <c r="J77" s="34">
        <v>107043.13</v>
      </c>
      <c r="K77" s="35">
        <v>0</v>
      </c>
      <c r="L77" s="35">
        <v>0</v>
      </c>
      <c r="M77" s="35">
        <v>0</v>
      </c>
      <c r="N77" s="34">
        <v>0</v>
      </c>
      <c r="O77" s="35">
        <v>0</v>
      </c>
    </row>
    <row r="78" spans="1:15" ht="27.75" customHeight="1">
      <c r="A78" s="29"/>
      <c r="B78" s="39">
        <v>85219</v>
      </c>
      <c r="C78" s="40" t="s">
        <v>80</v>
      </c>
      <c r="D78" s="35">
        <v>527110</v>
      </c>
      <c r="E78" s="33">
        <v>505476.25</v>
      </c>
      <c r="F78" s="33">
        <f>G78+H78+J78+N78</f>
        <v>505476.24999999994</v>
      </c>
      <c r="G78" s="33">
        <v>432578.8</v>
      </c>
      <c r="H78" s="33">
        <v>72165.66</v>
      </c>
      <c r="I78" s="35">
        <v>0</v>
      </c>
      <c r="J78" s="35">
        <v>731.79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</row>
    <row r="79" spans="1:15" ht="46.5" customHeight="1">
      <c r="A79" s="29"/>
      <c r="B79" s="39">
        <v>85228</v>
      </c>
      <c r="C79" s="40" t="s">
        <v>81</v>
      </c>
      <c r="D79" s="35">
        <v>97594</v>
      </c>
      <c r="E79" s="33">
        <v>94698.12</v>
      </c>
      <c r="F79" s="33">
        <f>G79+H79+J79</f>
        <v>94698.12</v>
      </c>
      <c r="G79" s="33">
        <v>91442.97</v>
      </c>
      <c r="H79" s="33">
        <v>2952.39</v>
      </c>
      <c r="I79" s="35">
        <v>0</v>
      </c>
      <c r="J79" s="35">
        <v>302.76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</row>
    <row r="80" spans="1:15" ht="38.25" customHeight="1">
      <c r="A80" s="29"/>
      <c r="B80" s="39">
        <v>85295</v>
      </c>
      <c r="C80" s="40" t="s">
        <v>26</v>
      </c>
      <c r="D80" s="35">
        <v>126761</v>
      </c>
      <c r="E80" s="33">
        <v>82727.69</v>
      </c>
      <c r="F80" s="33">
        <f>G80+H80+J80</f>
        <v>82727.69</v>
      </c>
      <c r="G80" s="33">
        <v>1525</v>
      </c>
      <c r="H80" s="33">
        <v>22101.15</v>
      </c>
      <c r="I80" s="35">
        <v>0</v>
      </c>
      <c r="J80" s="35">
        <v>59101.54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</row>
    <row r="81" spans="1:15" ht="44.25" customHeight="1">
      <c r="A81" s="38">
        <v>853</v>
      </c>
      <c r="B81" s="91" t="s">
        <v>82</v>
      </c>
      <c r="C81" s="91"/>
      <c r="D81" s="25">
        <f>D82+D83</f>
        <v>7935.719999999999</v>
      </c>
      <c r="E81" s="25">
        <f aca="true" t="shared" si="14" ref="E81:O81">E82+E83</f>
        <v>7935.719999999999</v>
      </c>
      <c r="F81" s="25">
        <f t="shared" si="14"/>
        <v>7935.719999999999</v>
      </c>
      <c r="G81" s="25">
        <f t="shared" si="14"/>
        <v>0</v>
      </c>
      <c r="H81" s="25">
        <f t="shared" si="14"/>
        <v>0</v>
      </c>
      <c r="I81" s="25">
        <f t="shared" si="14"/>
        <v>4110</v>
      </c>
      <c r="J81" s="25">
        <f t="shared" si="14"/>
        <v>0</v>
      </c>
      <c r="K81" s="25">
        <f t="shared" si="14"/>
        <v>3825.72</v>
      </c>
      <c r="L81" s="25">
        <f t="shared" si="14"/>
        <v>0</v>
      </c>
      <c r="M81" s="25">
        <f t="shared" si="14"/>
        <v>0</v>
      </c>
      <c r="N81" s="25">
        <f t="shared" si="14"/>
        <v>0</v>
      </c>
      <c r="O81" s="25">
        <f t="shared" si="14"/>
        <v>0</v>
      </c>
    </row>
    <row r="82" spans="1:15" ht="72.75" customHeight="1">
      <c r="A82" s="29"/>
      <c r="B82" s="60">
        <v>85311</v>
      </c>
      <c r="C82" s="66" t="s">
        <v>83</v>
      </c>
      <c r="D82" s="35">
        <v>4110</v>
      </c>
      <c r="E82" s="33">
        <v>4110</v>
      </c>
      <c r="F82" s="33">
        <f>I82</f>
        <v>4110</v>
      </c>
      <c r="G82" s="33">
        <v>0</v>
      </c>
      <c r="H82" s="33">
        <v>0</v>
      </c>
      <c r="I82" s="33">
        <v>4110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</row>
    <row r="83" spans="1:15" ht="27.75" customHeight="1">
      <c r="A83" s="29"/>
      <c r="B83" s="39">
        <v>85395</v>
      </c>
      <c r="C83" s="63" t="s">
        <v>26</v>
      </c>
      <c r="D83" s="35">
        <v>3825.72</v>
      </c>
      <c r="E83" s="33">
        <v>3825.72</v>
      </c>
      <c r="F83" s="33">
        <f>G83+H83+K83</f>
        <v>3825.72</v>
      </c>
      <c r="G83" s="33">
        <v>0</v>
      </c>
      <c r="H83" s="33">
        <v>0</v>
      </c>
      <c r="I83" s="35">
        <v>0</v>
      </c>
      <c r="J83" s="35"/>
      <c r="K83" s="35">
        <v>3825.72</v>
      </c>
      <c r="L83" s="35">
        <v>0</v>
      </c>
      <c r="M83" s="35">
        <v>0</v>
      </c>
      <c r="N83" s="35">
        <v>0</v>
      </c>
      <c r="O83" s="35">
        <v>0</v>
      </c>
    </row>
    <row r="84" spans="1:15" ht="18.75" customHeight="1">
      <c r="A84" s="38">
        <v>854</v>
      </c>
      <c r="B84" s="91" t="s">
        <v>84</v>
      </c>
      <c r="C84" s="91"/>
      <c r="D84" s="25">
        <f>+D85+D86</f>
        <v>265295.04000000004</v>
      </c>
      <c r="E84" s="25">
        <f aca="true" t="shared" si="15" ref="E84:O84">E85+E86</f>
        <v>246481.8</v>
      </c>
      <c r="F84" s="25">
        <f t="shared" si="15"/>
        <v>246481.8</v>
      </c>
      <c r="G84" s="25">
        <f t="shared" si="15"/>
        <v>154248.32</v>
      </c>
      <c r="H84" s="25">
        <f t="shared" si="15"/>
        <v>11047.48</v>
      </c>
      <c r="I84" s="25">
        <f t="shared" si="15"/>
        <v>0</v>
      </c>
      <c r="J84" s="25">
        <f t="shared" si="15"/>
        <v>81186</v>
      </c>
      <c r="K84" s="25">
        <f t="shared" si="15"/>
        <v>0</v>
      </c>
      <c r="L84" s="25">
        <f t="shared" si="15"/>
        <v>0</v>
      </c>
      <c r="M84" s="25">
        <f t="shared" si="15"/>
        <v>0</v>
      </c>
      <c r="N84" s="25">
        <f t="shared" si="15"/>
        <v>0</v>
      </c>
      <c r="O84" s="25">
        <f t="shared" si="15"/>
        <v>0</v>
      </c>
    </row>
    <row r="85" spans="1:16" ht="29.25" customHeight="1">
      <c r="A85" s="29"/>
      <c r="B85" s="39">
        <v>85401</v>
      </c>
      <c r="C85" s="40" t="s">
        <v>85</v>
      </c>
      <c r="D85" s="35">
        <v>188509.04</v>
      </c>
      <c r="E85" s="33">
        <v>175926.6</v>
      </c>
      <c r="F85" s="33">
        <f>G85+H85+J85</f>
        <v>175926.6</v>
      </c>
      <c r="G85" s="33">
        <v>154248.32</v>
      </c>
      <c r="H85" s="33">
        <v>11047.48</v>
      </c>
      <c r="I85" s="33">
        <v>0</v>
      </c>
      <c r="J85" s="35">
        <v>10630.8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10"/>
    </row>
    <row r="86" spans="1:15" ht="26.25" customHeight="1">
      <c r="A86" s="62"/>
      <c r="B86" s="39">
        <v>85415</v>
      </c>
      <c r="C86" s="31" t="s">
        <v>86</v>
      </c>
      <c r="D86" s="34">
        <v>76786</v>
      </c>
      <c r="E86" s="34">
        <v>70555.2</v>
      </c>
      <c r="F86" s="34">
        <f>J86</f>
        <v>70555.2</v>
      </c>
      <c r="G86" s="34">
        <v>0</v>
      </c>
      <c r="H86" s="34">
        <v>0</v>
      </c>
      <c r="I86" s="34">
        <v>0</v>
      </c>
      <c r="J86" s="34">
        <v>70555.2</v>
      </c>
      <c r="K86" s="35">
        <v>0</v>
      </c>
      <c r="L86" s="35">
        <v>0</v>
      </c>
      <c r="M86" s="35">
        <v>0</v>
      </c>
      <c r="N86" s="34">
        <v>0</v>
      </c>
      <c r="O86" s="35">
        <v>0</v>
      </c>
    </row>
    <row r="87" spans="1:15" ht="47.25" customHeight="1">
      <c r="A87" s="38">
        <v>900</v>
      </c>
      <c r="B87" s="91" t="s">
        <v>87</v>
      </c>
      <c r="C87" s="91"/>
      <c r="D87" s="25">
        <f>D88+D89+D90+D91+D92+D93+D94</f>
        <v>3947688.6</v>
      </c>
      <c r="E87" s="25">
        <f>E88+E89+E90+E91+E92+E93+E94</f>
        <v>3816981.85</v>
      </c>
      <c r="F87" s="25">
        <f>F88+F89+F90+F91+F92+F93+F94</f>
        <v>1937258.2</v>
      </c>
      <c r="G87" s="25">
        <f>G88+G89+G90+G91+G92+G93+G94</f>
        <v>231101.07</v>
      </c>
      <c r="H87" s="25">
        <f aca="true" t="shared" si="16" ref="H87:O87">H88+H89+H90+H91+H92+H93+H94</f>
        <v>1703887.49</v>
      </c>
      <c r="I87" s="25">
        <f t="shared" si="16"/>
        <v>0</v>
      </c>
      <c r="J87" s="25">
        <f t="shared" si="16"/>
        <v>2269.64</v>
      </c>
      <c r="K87" s="25">
        <f t="shared" si="16"/>
        <v>0</v>
      </c>
      <c r="L87" s="25">
        <f t="shared" si="16"/>
        <v>0</v>
      </c>
      <c r="M87" s="25">
        <f t="shared" si="16"/>
        <v>0</v>
      </c>
      <c r="N87" s="25">
        <f t="shared" si="16"/>
        <v>1879723.65</v>
      </c>
      <c r="O87" s="25">
        <f t="shared" si="16"/>
        <v>650442</v>
      </c>
    </row>
    <row r="88" spans="1:15" ht="44.25" customHeight="1">
      <c r="A88" s="29"/>
      <c r="B88" s="39">
        <v>90001</v>
      </c>
      <c r="C88" s="40" t="s">
        <v>88</v>
      </c>
      <c r="D88" s="68">
        <v>611800</v>
      </c>
      <c r="E88" s="33">
        <v>598039.46</v>
      </c>
      <c r="F88" s="33">
        <f>G88+H88</f>
        <v>598039.46</v>
      </c>
      <c r="G88" s="35">
        <v>0</v>
      </c>
      <c r="H88" s="35">
        <v>598039.46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</row>
    <row r="89" spans="1:16" ht="26.25" customHeight="1">
      <c r="A89" s="62"/>
      <c r="B89" s="39">
        <v>90002</v>
      </c>
      <c r="C89" s="40" t="s">
        <v>89</v>
      </c>
      <c r="D89" s="34">
        <v>821500</v>
      </c>
      <c r="E89" s="34">
        <v>786983.8</v>
      </c>
      <c r="F89" s="34">
        <f>G89+H89</f>
        <v>786983.7999999999</v>
      </c>
      <c r="G89" s="34">
        <v>48732.86</v>
      </c>
      <c r="H89" s="34">
        <v>738250.94</v>
      </c>
      <c r="I89" s="35">
        <v>0</v>
      </c>
      <c r="J89" s="34">
        <v>0</v>
      </c>
      <c r="K89" s="35">
        <v>0</v>
      </c>
      <c r="L89" s="35">
        <v>0</v>
      </c>
      <c r="M89" s="35">
        <v>0</v>
      </c>
      <c r="N89" s="34">
        <v>0</v>
      </c>
      <c r="O89" s="35">
        <v>0</v>
      </c>
      <c r="P89" s="1" t="s">
        <v>90</v>
      </c>
    </row>
    <row r="90" spans="1:15" ht="30.75" customHeight="1">
      <c r="A90" s="29"/>
      <c r="B90" s="39">
        <v>90003</v>
      </c>
      <c r="C90" s="40" t="s">
        <v>91</v>
      </c>
      <c r="D90" s="35">
        <v>17000</v>
      </c>
      <c r="E90" s="33">
        <v>14107.82</v>
      </c>
      <c r="F90" s="33">
        <f>H90</f>
        <v>14107.82</v>
      </c>
      <c r="G90" s="33">
        <v>0</v>
      </c>
      <c r="H90" s="33">
        <v>14107.82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</row>
    <row r="91" spans="1:15" ht="45.75" customHeight="1">
      <c r="A91" s="29"/>
      <c r="B91" s="39">
        <v>90004</v>
      </c>
      <c r="C91" s="40" t="s">
        <v>92</v>
      </c>
      <c r="D91" s="32">
        <v>32200</v>
      </c>
      <c r="E91" s="33">
        <v>26454.59</v>
      </c>
      <c r="F91" s="33">
        <f>H91</f>
        <v>26454.59</v>
      </c>
      <c r="G91" s="35">
        <v>0</v>
      </c>
      <c r="H91" s="35">
        <v>26454.59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</row>
    <row r="92" spans="1:15" ht="24.75" customHeight="1">
      <c r="A92" s="62"/>
      <c r="B92" s="39">
        <v>90015</v>
      </c>
      <c r="C92" s="40" t="s">
        <v>93</v>
      </c>
      <c r="D92" s="34">
        <v>321000</v>
      </c>
      <c r="E92" s="34">
        <v>299439.44</v>
      </c>
      <c r="F92" s="34">
        <f>H92</f>
        <v>299439.44</v>
      </c>
      <c r="G92" s="34">
        <v>0</v>
      </c>
      <c r="H92" s="34">
        <v>299439.44</v>
      </c>
      <c r="I92" s="35">
        <v>0</v>
      </c>
      <c r="J92" s="34">
        <v>0</v>
      </c>
      <c r="K92" s="35">
        <v>0</v>
      </c>
      <c r="L92" s="35">
        <v>0</v>
      </c>
      <c r="M92" s="35">
        <v>0</v>
      </c>
      <c r="N92" s="34">
        <v>0</v>
      </c>
      <c r="O92" s="35">
        <v>0</v>
      </c>
    </row>
    <row r="93" spans="1:15" ht="69.75" customHeight="1">
      <c r="A93" s="29"/>
      <c r="B93" s="39">
        <v>90019</v>
      </c>
      <c r="C93" s="69" t="s">
        <v>94</v>
      </c>
      <c r="D93" s="35">
        <v>2258</v>
      </c>
      <c r="E93" s="33">
        <v>1863</v>
      </c>
      <c r="F93" s="33">
        <f>H93</f>
        <v>1863</v>
      </c>
      <c r="G93" s="35">
        <v>0</v>
      </c>
      <c r="H93" s="35">
        <v>1863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</row>
    <row r="94" spans="1:15" ht="30.75" customHeight="1">
      <c r="A94" s="29"/>
      <c r="B94" s="39">
        <v>90095</v>
      </c>
      <c r="C94" s="69" t="s">
        <v>26</v>
      </c>
      <c r="D94" s="35">
        <v>2141930.6</v>
      </c>
      <c r="E94" s="33">
        <v>2090093.74</v>
      </c>
      <c r="F94" s="33">
        <f>G94+H94+J94</f>
        <v>210370.09</v>
      </c>
      <c r="G94" s="35">
        <v>182368.21</v>
      </c>
      <c r="H94" s="35">
        <v>25732.24</v>
      </c>
      <c r="I94" s="35">
        <v>0</v>
      </c>
      <c r="J94" s="35">
        <v>2269.64</v>
      </c>
      <c r="K94" s="35">
        <v>0</v>
      </c>
      <c r="L94" s="35">
        <v>0</v>
      </c>
      <c r="M94" s="35">
        <v>0</v>
      </c>
      <c r="N94" s="35">
        <v>1879723.65</v>
      </c>
      <c r="O94" s="35">
        <v>650442</v>
      </c>
    </row>
    <row r="95" spans="1:15" ht="52.5" customHeight="1">
      <c r="A95" s="38">
        <v>921</v>
      </c>
      <c r="B95" s="91" t="s">
        <v>95</v>
      </c>
      <c r="C95" s="91"/>
      <c r="D95" s="25">
        <f>D96+D97+D98+D99</f>
        <v>958165.52</v>
      </c>
      <c r="E95" s="25">
        <f aca="true" t="shared" si="17" ref="E95:M95">E96+E97+E98+E99</f>
        <v>913820.52</v>
      </c>
      <c r="F95" s="25">
        <f t="shared" si="17"/>
        <v>782882.1000000001</v>
      </c>
      <c r="G95" s="25">
        <f t="shared" si="17"/>
        <v>313032.69</v>
      </c>
      <c r="H95" s="25">
        <f t="shared" si="17"/>
        <v>439849.41000000003</v>
      </c>
      <c r="I95" s="25">
        <f t="shared" si="17"/>
        <v>30000</v>
      </c>
      <c r="J95" s="25">
        <f t="shared" si="17"/>
        <v>0</v>
      </c>
      <c r="K95" s="25">
        <f t="shared" si="17"/>
        <v>0</v>
      </c>
      <c r="L95" s="25">
        <f t="shared" si="17"/>
        <v>0</v>
      </c>
      <c r="M95" s="25">
        <f t="shared" si="17"/>
        <v>0</v>
      </c>
      <c r="N95" s="25">
        <f>N96+N99</f>
        <v>130938.42</v>
      </c>
      <c r="O95" s="25">
        <f>O96+O97+O98+O99</f>
        <v>85163.2</v>
      </c>
    </row>
    <row r="96" spans="1:15" ht="47.25" customHeight="1">
      <c r="A96" s="29"/>
      <c r="B96" s="39">
        <v>92109</v>
      </c>
      <c r="C96" s="40" t="s">
        <v>96</v>
      </c>
      <c r="D96" s="35">
        <v>450894.82</v>
      </c>
      <c r="E96" s="33">
        <v>421987</v>
      </c>
      <c r="F96" s="33">
        <f>G96+H96</f>
        <v>421987</v>
      </c>
      <c r="G96" s="35">
        <v>194158.74</v>
      </c>
      <c r="H96" s="35">
        <v>227828.26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</row>
    <row r="97" spans="1:15" ht="27.75" customHeight="1">
      <c r="A97" s="29"/>
      <c r="B97" s="39">
        <v>92116</v>
      </c>
      <c r="C97" s="40" t="s">
        <v>97</v>
      </c>
      <c r="D97" s="35">
        <v>140332</v>
      </c>
      <c r="E97" s="33">
        <v>131747.82</v>
      </c>
      <c r="F97" s="33">
        <v>131747.82</v>
      </c>
      <c r="G97" s="35">
        <v>88963.9</v>
      </c>
      <c r="H97" s="35">
        <v>42783.92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</row>
    <row r="98" spans="1:15" ht="46.5" customHeight="1">
      <c r="A98" s="29"/>
      <c r="B98" s="39">
        <v>92120</v>
      </c>
      <c r="C98" s="40" t="s">
        <v>98</v>
      </c>
      <c r="D98" s="70">
        <v>30000</v>
      </c>
      <c r="E98" s="33">
        <v>30000</v>
      </c>
      <c r="F98" s="33">
        <f>I98</f>
        <v>30000</v>
      </c>
      <c r="G98" s="71">
        <v>0</v>
      </c>
      <c r="H98" s="35">
        <v>0</v>
      </c>
      <c r="I98" s="35">
        <v>30000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</row>
    <row r="99" spans="1:15" ht="24.75" customHeight="1">
      <c r="A99" s="29"/>
      <c r="B99" s="39">
        <v>92195</v>
      </c>
      <c r="C99" s="40" t="s">
        <v>26</v>
      </c>
      <c r="D99" s="70">
        <v>336938.7</v>
      </c>
      <c r="E99" s="33">
        <v>330085.7</v>
      </c>
      <c r="F99" s="33">
        <v>199147.28</v>
      </c>
      <c r="G99" s="35">
        <v>29910.05</v>
      </c>
      <c r="H99" s="35">
        <v>169237.23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130938.42</v>
      </c>
      <c r="O99" s="35">
        <v>85163.2</v>
      </c>
    </row>
    <row r="100" spans="1:15" ht="117" customHeight="1">
      <c r="A100" s="88">
        <v>925</v>
      </c>
      <c r="B100" s="72"/>
      <c r="C100" s="73" t="s">
        <v>99</v>
      </c>
      <c r="D100" s="74">
        <f>D101</f>
        <v>1200</v>
      </c>
      <c r="E100" s="75">
        <f aca="true" t="shared" si="18" ref="E100:O100">E101</f>
        <v>1189.34</v>
      </c>
      <c r="F100" s="75">
        <v>1189.34</v>
      </c>
      <c r="G100" s="75">
        <f t="shared" si="18"/>
        <v>0</v>
      </c>
      <c r="H100" s="75">
        <f t="shared" si="18"/>
        <v>1189.34</v>
      </c>
      <c r="I100" s="75">
        <f t="shared" si="18"/>
        <v>0</v>
      </c>
      <c r="J100" s="75">
        <f t="shared" si="18"/>
        <v>0</v>
      </c>
      <c r="K100" s="75">
        <f t="shared" si="18"/>
        <v>0</v>
      </c>
      <c r="L100" s="75">
        <f t="shared" si="18"/>
        <v>0</v>
      </c>
      <c r="M100" s="75">
        <f t="shared" si="18"/>
        <v>0</v>
      </c>
      <c r="N100" s="75">
        <f t="shared" si="18"/>
        <v>0</v>
      </c>
      <c r="O100" s="75">
        <f t="shared" si="18"/>
        <v>0</v>
      </c>
    </row>
    <row r="101" spans="1:15" ht="28.5" customHeight="1">
      <c r="A101" s="29"/>
      <c r="B101" s="39">
        <v>92502</v>
      </c>
      <c r="C101" s="40" t="s">
        <v>100</v>
      </c>
      <c r="D101" s="70">
        <v>1200</v>
      </c>
      <c r="E101" s="33">
        <v>1189.34</v>
      </c>
      <c r="F101" s="33">
        <v>1189.34</v>
      </c>
      <c r="G101" s="35">
        <v>0</v>
      </c>
      <c r="H101" s="35">
        <v>1189.34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</row>
    <row r="102" spans="1:15" ht="24" customHeight="1">
      <c r="A102" s="38">
        <v>926</v>
      </c>
      <c r="B102" s="91" t="s">
        <v>101</v>
      </c>
      <c r="C102" s="91"/>
      <c r="D102" s="25">
        <f aca="true" t="shared" si="19" ref="D102:O102">D103+D104</f>
        <v>406822</v>
      </c>
      <c r="E102" s="25">
        <f t="shared" si="19"/>
        <v>388878.06</v>
      </c>
      <c r="F102" s="25">
        <f t="shared" si="19"/>
        <v>388878.06</v>
      </c>
      <c r="G102" s="25">
        <f t="shared" si="19"/>
        <v>56610.5</v>
      </c>
      <c r="H102" s="25">
        <f t="shared" si="19"/>
        <v>112267.56</v>
      </c>
      <c r="I102" s="25">
        <f t="shared" si="19"/>
        <v>220000</v>
      </c>
      <c r="J102" s="25">
        <f t="shared" si="19"/>
        <v>0</v>
      </c>
      <c r="K102" s="25">
        <f t="shared" si="19"/>
        <v>0</v>
      </c>
      <c r="L102" s="25">
        <f t="shared" si="19"/>
        <v>0</v>
      </c>
      <c r="M102" s="25">
        <f t="shared" si="19"/>
        <v>0</v>
      </c>
      <c r="N102" s="25">
        <f t="shared" si="19"/>
        <v>0</v>
      </c>
      <c r="O102" s="25">
        <f t="shared" si="19"/>
        <v>0</v>
      </c>
    </row>
    <row r="103" spans="1:15" ht="27" customHeight="1">
      <c r="A103" s="45"/>
      <c r="B103" s="39">
        <v>92601</v>
      </c>
      <c r="C103" s="40" t="s">
        <v>102</v>
      </c>
      <c r="D103" s="35">
        <v>186822</v>
      </c>
      <c r="E103" s="33">
        <v>168878.06</v>
      </c>
      <c r="F103" s="33">
        <f>G103+H103+J103</f>
        <v>168878.06</v>
      </c>
      <c r="G103" s="33">
        <v>56610.5</v>
      </c>
      <c r="H103" s="33">
        <v>112267.56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</row>
    <row r="104" spans="1:15" ht="46.5">
      <c r="A104" s="37"/>
      <c r="B104" s="39">
        <v>92605</v>
      </c>
      <c r="C104" s="40" t="s">
        <v>103</v>
      </c>
      <c r="D104" s="35">
        <v>220000</v>
      </c>
      <c r="E104" s="33">
        <v>220000</v>
      </c>
      <c r="F104" s="33">
        <f>I104</f>
        <v>220000</v>
      </c>
      <c r="G104" s="33">
        <v>0</v>
      </c>
      <c r="H104" s="33">
        <v>0</v>
      </c>
      <c r="I104" s="35">
        <v>220000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</row>
    <row r="105" spans="1:15" ht="19.5" customHeight="1">
      <c r="A105" s="92" t="s">
        <v>104</v>
      </c>
      <c r="B105" s="92"/>
      <c r="C105" s="92"/>
      <c r="D105" s="76">
        <f>D10+D16+D18+D22+D24+D26+D30+D36+D42+D47+D50+D53+D65+D69+D81+D84+D87+D95+D100+D102</f>
        <v>27916009.419999998</v>
      </c>
      <c r="E105" s="76">
        <f>E10+E16+E18+E22+E24+E26+E30+E36+E42+E47+E50+E53+E65+E69+E81+E84+E87+E95+E100+E102</f>
        <v>26120471.800000004</v>
      </c>
      <c r="F105" s="76">
        <f>F10+F16+F18+F22+F24+F26+F30+F36+F42+F47+F50+F53+F65+F69+F81+F84+F87+F95+F100+F102</f>
        <v>18605585.28</v>
      </c>
      <c r="G105" s="76">
        <f aca="true" t="shared" si="20" ref="G105:L105">G10+G16+G18+G22+G24+G26+G30+G36+G42+G47+G50+G53+G65+G69+G81+G84+G87+G95+G100+G102</f>
        <v>8620378.61</v>
      </c>
      <c r="H105" s="76">
        <f t="shared" si="20"/>
        <v>7088538.17</v>
      </c>
      <c r="I105" s="76">
        <f t="shared" si="20"/>
        <v>276370</v>
      </c>
      <c r="J105" s="76">
        <f t="shared" si="20"/>
        <v>2325062.8200000003</v>
      </c>
      <c r="K105" s="76">
        <f t="shared" si="20"/>
        <v>27832.27</v>
      </c>
      <c r="L105" s="76">
        <f t="shared" si="20"/>
        <v>267403.41</v>
      </c>
      <c r="M105" s="76">
        <f>M10+M16+M18+M22+M24+M26+M30++M36+M42+M47+M50+M53+M65+M69+M81+M84+M87+M95+M100+M102</f>
        <v>0</v>
      </c>
      <c r="N105" s="76">
        <f>N10+N16+N18+N22+N24+N26+N30+N36+N42+N47+N50+N53+N65+N69+N81+N84+N87+N95+N100+N102</f>
        <v>7514886.52</v>
      </c>
      <c r="O105" s="76">
        <f>O10+O16+O18+O22+O24+O26+O30+O36+O42+O47+O50+O53+O65+O69+O81+O84+O87+O95+O100+O102</f>
        <v>1889264.82</v>
      </c>
    </row>
    <row r="106" spans="1:15" ht="18">
      <c r="A106" s="11"/>
      <c r="B106"/>
      <c r="C106"/>
      <c r="D106" s="12"/>
      <c r="E106" s="13"/>
      <c r="F106" s="13"/>
      <c r="G106" s="13"/>
      <c r="H106" s="13"/>
      <c r="I106" s="13"/>
      <c r="J106" s="12"/>
      <c r="K106" s="12"/>
      <c r="L106" s="12"/>
      <c r="M106" s="12"/>
      <c r="N106" s="12"/>
      <c r="O106" s="12"/>
    </row>
    <row r="107" spans="1:15" ht="18">
      <c r="A107"/>
      <c r="B107"/>
      <c r="C107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8">
      <c r="A108" s="11"/>
      <c r="B108"/>
      <c r="C108"/>
      <c r="D108" s="12"/>
      <c r="E108" s="13"/>
      <c r="F108" s="13"/>
      <c r="G108" s="13"/>
      <c r="H108" s="13"/>
      <c r="I108" s="13"/>
      <c r="J108" s="12"/>
      <c r="K108" s="12"/>
      <c r="L108" s="12"/>
      <c r="M108" s="12"/>
      <c r="N108" s="12"/>
      <c r="O108" s="12"/>
    </row>
    <row r="109" spans="1:15" ht="18">
      <c r="A109" s="11"/>
      <c r="B109"/>
      <c r="C109"/>
      <c r="D109" s="12"/>
      <c r="E109" s="13"/>
      <c r="F109" s="13"/>
      <c r="G109" s="13"/>
      <c r="H109" s="13"/>
      <c r="I109" s="13"/>
      <c r="J109" s="12"/>
      <c r="K109" s="12"/>
      <c r="L109" s="12"/>
      <c r="M109" s="12"/>
      <c r="N109" s="12"/>
      <c r="O109" s="12"/>
    </row>
    <row r="110" spans="1:15" ht="12.75" customHeight="1">
      <c r="A110" s="89"/>
      <c r="B110" s="89"/>
      <c r="C110" s="89"/>
      <c r="D110" s="15"/>
      <c r="E110" s="16"/>
      <c r="F110" s="17"/>
      <c r="G110" s="18"/>
      <c r="H110" s="18"/>
      <c r="I110" s="18"/>
      <c r="J110" s="18"/>
      <c r="K110" s="18"/>
      <c r="L110" s="18"/>
      <c r="M110" s="18"/>
      <c r="N110" s="19"/>
      <c r="O110" s="18"/>
    </row>
  </sheetData>
  <sheetProtection selectLockedCells="1" selectUnlockedCells="1"/>
  <mergeCells count="55">
    <mergeCell ref="A5:A8"/>
    <mergeCell ref="B5:B8"/>
    <mergeCell ref="C5:C8"/>
    <mergeCell ref="D5:D8"/>
    <mergeCell ref="E5:E8"/>
    <mergeCell ref="J12:J13"/>
    <mergeCell ref="B10:C10"/>
    <mergeCell ref="J7:J8"/>
    <mergeCell ref="A12:A13"/>
    <mergeCell ref="B12:B13"/>
    <mergeCell ref="L1:N1"/>
    <mergeCell ref="F3:L4"/>
    <mergeCell ref="K7:K8"/>
    <mergeCell ref="L7:L8"/>
    <mergeCell ref="F12:F13"/>
    <mergeCell ref="K12:K13"/>
    <mergeCell ref="L12:L13"/>
    <mergeCell ref="F5:O5"/>
    <mergeCell ref="F6:F8"/>
    <mergeCell ref="G6:M6"/>
    <mergeCell ref="M7:M8"/>
    <mergeCell ref="G12:G13"/>
    <mergeCell ref="H12:H13"/>
    <mergeCell ref="O7:O8"/>
    <mergeCell ref="N6:N8"/>
    <mergeCell ref="G7:H7"/>
    <mergeCell ref="I7:I8"/>
    <mergeCell ref="C12:C13"/>
    <mergeCell ref="D12:D13"/>
    <mergeCell ref="E12:E13"/>
    <mergeCell ref="O12:O13"/>
    <mergeCell ref="M12:M13"/>
    <mergeCell ref="I12:I13"/>
    <mergeCell ref="N12:N13"/>
    <mergeCell ref="B30:C30"/>
    <mergeCell ref="B36:C36"/>
    <mergeCell ref="B42:C42"/>
    <mergeCell ref="B16:C16"/>
    <mergeCell ref="B18:C18"/>
    <mergeCell ref="B22:C22"/>
    <mergeCell ref="B24:C24"/>
    <mergeCell ref="B26:C26"/>
    <mergeCell ref="B47:C47"/>
    <mergeCell ref="B50:C50"/>
    <mergeCell ref="B53:C53"/>
    <mergeCell ref="B95:C95"/>
    <mergeCell ref="B102:C102"/>
    <mergeCell ref="A105:C105"/>
    <mergeCell ref="A110:C110"/>
    <mergeCell ref="A56:A57"/>
    <mergeCell ref="B65:C65"/>
    <mergeCell ref="B69:C69"/>
    <mergeCell ref="B81:C81"/>
    <mergeCell ref="B84:C84"/>
    <mergeCell ref="B87:C8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  <rowBreaks count="3" manualBreakCount="3">
    <brk id="35" max="24" man="1"/>
    <brk id="61" max="24" man="1"/>
    <brk id="86" max="24" man="1"/>
  </rowBreaks>
  <colBreaks count="2" manualBreakCount="2">
    <brk id="15" max="103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SheetLayoutView="5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s.kot</cp:lastModifiedBy>
  <cp:lastPrinted>2016-03-30T20:52:29Z</cp:lastPrinted>
  <dcterms:created xsi:type="dcterms:W3CDTF">2016-03-11T08:57:38Z</dcterms:created>
  <dcterms:modified xsi:type="dcterms:W3CDTF">2016-03-30T20:53:35Z</dcterms:modified>
  <cp:category/>
  <cp:version/>
  <cp:contentType/>
  <cp:contentStatus/>
</cp:coreProperties>
</file>