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9" activeTab="0"/>
  </bookViews>
  <sheets>
    <sheet name="zał 1b " sheetId="1" r:id="rId1"/>
  </sheets>
  <definedNames>
    <definedName name="_xlnm.Print_Area" localSheetId="0">'zał 1b '!$A$1:$D$55</definedName>
  </definedNames>
  <calcPr fullCalcOnLoad="1"/>
</workbook>
</file>

<file path=xl/sharedStrings.xml><?xml version="1.0" encoding="utf-8"?>
<sst xmlns="http://schemas.openxmlformats.org/spreadsheetml/2006/main" count="56" uniqueCount="56">
  <si>
    <t>Wyszczególnienie</t>
  </si>
  <si>
    <t>Plan po zmianach</t>
  </si>
  <si>
    <t>Procent wykonania</t>
  </si>
  <si>
    <t>I. DOCHODY BIEŻĄCE</t>
  </si>
  <si>
    <t>1. WPŁYWY Z PODATKÓW, OPŁAT I POZOSTAŁYCH DOCHODÓW</t>
  </si>
  <si>
    <t xml:space="preserve">1) Wpływy z podatków </t>
  </si>
  <si>
    <t>a) od nieruchomości</t>
  </si>
  <si>
    <t>b) rolnego</t>
  </si>
  <si>
    <t>c) leśnego</t>
  </si>
  <si>
    <t>d) od środków transportowych</t>
  </si>
  <si>
    <t>e) dochodowego od osób fizycznych, opłacanego w formie karty podatkowej</t>
  </si>
  <si>
    <t>f) od spadków i darowizn</t>
  </si>
  <si>
    <t xml:space="preserve">g) od czynności cywilnoprawnych </t>
  </si>
  <si>
    <t xml:space="preserve">2) Wpływy z opłat </t>
  </si>
  <si>
    <t>a) skarbowej</t>
  </si>
  <si>
    <t>b) targowej</t>
  </si>
  <si>
    <t xml:space="preserve">d) eksploatacyjnej </t>
  </si>
  <si>
    <t>e) za zezwolenia na sprzedaż alkoholu</t>
  </si>
  <si>
    <t>k) wpływy z opłaty produktowej</t>
  </si>
  <si>
    <t>3) Inne dochody</t>
  </si>
  <si>
    <t>5) Dochody uzyskiwane w zakresie gospodarki gruntami i nieruchomościami</t>
  </si>
  <si>
    <t xml:space="preserve">a) opłaty za zarząd, użytkowanie i wieczyste użytkowanie gruntów, </t>
  </si>
  <si>
    <t>b) wpływy z najmu i dzierżawy</t>
  </si>
  <si>
    <t xml:space="preserve">6) Dochody z kar pieniężnych i grzywien określonych w odrębnych przepisach </t>
  </si>
  <si>
    <t>a) grzywny, mandaty i kary pieniężne od ludności</t>
  </si>
  <si>
    <t xml:space="preserve">7) Odsetki od nieterminowo przekazywanych należności stanowiących dochody gminy </t>
  </si>
  <si>
    <t xml:space="preserve">a) odsetki od nieterminowych wpłat z tytułu podatków i opłat </t>
  </si>
  <si>
    <t>b) pozostałe odsetki</t>
  </si>
  <si>
    <t xml:space="preserve">c) koszty upomnień </t>
  </si>
  <si>
    <t>a) udziały we wpływach w podatku dochodowym od osób fizycznych</t>
  </si>
  <si>
    <t>b) udziały we wpływach w podatku dochodowym od osób prawnych</t>
  </si>
  <si>
    <t xml:space="preserve">2. SUBWENCJA OGÓLNA </t>
  </si>
  <si>
    <t>a) subwencja oświatowa</t>
  </si>
  <si>
    <t>b) część wyrównawcza subwencji ogólnej dla gmin</t>
  </si>
  <si>
    <t>3. DOTACJE CELOWE</t>
  </si>
  <si>
    <t xml:space="preserve">1) Dotacje celowe z budżetu państwa na zadania zlecone </t>
  </si>
  <si>
    <t>2) Dotacje celowe z budżetu państwa na dofinansowanie własnych zadań bieżących gminy</t>
  </si>
  <si>
    <t>II. DOCHODY MAJĄTKOWE</t>
  </si>
  <si>
    <t xml:space="preserve">3) Dotacje celowe z budżetu państwa na inwestycje i zakupy inwestycyjne </t>
  </si>
  <si>
    <t>5) Dotacje celowe w ramach programów finansowanych z udziałem środków europejskich</t>
  </si>
  <si>
    <t>RAZEM</t>
  </si>
  <si>
    <t>2) Wpływy z przekształcenia prawa użytkowania wieczystego w prawo własności</t>
  </si>
  <si>
    <t>1)  Wpływy ze sprzedaży mienia</t>
  </si>
  <si>
    <t>8) Dochody j.s.t. związane z realizacją zadań z zakresu administracji rządowej oraz innych zadań zleconych ustawami</t>
  </si>
  <si>
    <t>9) Udziały w podatkach stanowiących dochód budżetu państwa</t>
  </si>
  <si>
    <t xml:space="preserve">Załącznik nr 1b                                                                           do informacji o przebiegu wykonania budżetu Gminy Dygowo za I półrocze 2012                              </t>
  </si>
  <si>
    <t>Wykonanie  na 30.06.2012r.</t>
  </si>
  <si>
    <t xml:space="preserve">PLAN I REALIZACJA DOCHODÓW BUDŻETU GMINY  ZA I PÓŁROCZE 2012 R.                                                                                                                    WEDŁUG  ŹRÓDEŁ </t>
  </si>
  <si>
    <t>3) Dotacje celowe w ramach programów finansowanych z udziałem środków europejskich</t>
  </si>
  <si>
    <t>4) Dotacje otrzymane z państwowych funduszy celowych na realizację zadań bieżących jednostek sektora finansów publicznych</t>
  </si>
  <si>
    <t>c) część równoważąca  subwencji ogólnej dla gmin</t>
  </si>
  <si>
    <t>b) wpływy z różnych dochodów i opłat</t>
  </si>
  <si>
    <t>c) wpływy z tyt.zwrotów wypłacon.świadczeń z fund.alim.</t>
  </si>
  <si>
    <t>d) wpływy z usług</t>
  </si>
  <si>
    <t xml:space="preserve">g) wpływy z innych lokalnych opłat pobieranych przez JST na  podst. odrębnych ustaw </t>
  </si>
  <si>
    <t>a) wpływy z opłat za koncesje i licencje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</si>
</sst>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,##0_ ;[Red]\-#,##0\ 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8"/>
      <name val="Arial CE"/>
      <family val="2"/>
    </font>
    <font>
      <b/>
      <sz val="8"/>
      <color indexed="8"/>
      <name val="Arial CE"/>
      <family val="2"/>
    </font>
    <font>
      <sz val="11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 wrapText="1"/>
    </xf>
    <xf numFmtId="0" fontId="21" fillId="0" borderId="0" xfId="0" applyFont="1" applyAlignment="1">
      <alignment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justify" vertical="center" wrapText="1"/>
    </xf>
    <xf numFmtId="4" fontId="25" fillId="24" borderId="10" xfId="0" applyNumberFormat="1" applyFont="1" applyFill="1" applyBorder="1" applyAlignment="1">
      <alignment horizontal="right" vertical="center" wrapText="1"/>
    </xf>
    <xf numFmtId="10" fontId="25" fillId="24" borderId="10" xfId="0" applyNumberFormat="1" applyFont="1" applyFill="1" applyBorder="1" applyAlignment="1">
      <alignment horizontal="right" vertical="center" wrapText="1"/>
    </xf>
    <xf numFmtId="49" fontId="20" fillId="24" borderId="10" xfId="0" applyNumberFormat="1" applyFont="1" applyFill="1" applyBorder="1" applyAlignment="1">
      <alignment horizontal="justify" vertical="center" wrapText="1"/>
    </xf>
    <xf numFmtId="4" fontId="20" fillId="24" borderId="10" xfId="0" applyNumberFormat="1" applyFont="1" applyFill="1" applyBorder="1" applyAlignment="1">
      <alignment vertical="center"/>
    </xf>
    <xf numFmtId="10" fontId="20" fillId="24" borderId="10" xfId="0" applyNumberFormat="1" applyFont="1" applyFill="1" applyBorder="1" applyAlignment="1">
      <alignment horizontal="right" vertical="center" wrapText="1"/>
    </xf>
    <xf numFmtId="49" fontId="20" fillId="24" borderId="10" xfId="0" applyNumberFormat="1" applyFont="1" applyFill="1" applyBorder="1" applyAlignment="1">
      <alignment horizontal="left" vertical="center" wrapText="1"/>
    </xf>
    <xf numFmtId="4" fontId="25" fillId="24" borderId="10" xfId="0" applyNumberFormat="1" applyFont="1" applyFill="1" applyBorder="1" applyAlignment="1">
      <alignment vertical="center" wrapText="1"/>
    </xf>
    <xf numFmtId="4" fontId="25" fillId="24" borderId="10" xfId="0" applyNumberFormat="1" applyFont="1" applyFill="1" applyBorder="1" applyAlignment="1">
      <alignment vertical="center"/>
    </xf>
    <xf numFmtId="4" fontId="20" fillId="24" borderId="10" xfId="0" applyNumberFormat="1" applyFont="1" applyFill="1" applyBorder="1" applyAlignment="1">
      <alignment horizontal="right" vertical="center"/>
    </xf>
    <xf numFmtId="164" fontId="20" fillId="24" borderId="10" xfId="0" applyNumberFormat="1" applyFont="1" applyFill="1" applyBorder="1" applyAlignment="1">
      <alignment vertical="center"/>
    </xf>
    <xf numFmtId="164" fontId="25" fillId="24" borderId="10" xfId="0" applyNumberFormat="1" applyFont="1" applyFill="1" applyBorder="1" applyAlignment="1">
      <alignment horizontal="right" vertical="center" wrapText="1"/>
    </xf>
    <xf numFmtId="49" fontId="25" fillId="24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justify" vertical="center" wrapText="1"/>
    </xf>
    <xf numFmtId="4" fontId="20" fillId="0" borderId="10" xfId="0" applyNumberFormat="1" applyFont="1" applyFill="1" applyBorder="1" applyAlignment="1">
      <alignment vertical="center"/>
    </xf>
    <xf numFmtId="10" fontId="20" fillId="0" borderId="10" xfId="0" applyNumberFormat="1" applyFont="1" applyFill="1" applyBorder="1" applyAlignment="1">
      <alignment horizontal="right" vertical="center" wrapText="1"/>
    </xf>
    <xf numFmtId="49" fontId="20" fillId="0" borderId="10" xfId="0" applyNumberFormat="1" applyFont="1" applyBorder="1" applyAlignment="1">
      <alignment horizontal="justify" vertical="center" wrapText="1"/>
    </xf>
    <xf numFmtId="4" fontId="20" fillId="0" borderId="10" xfId="0" applyNumberFormat="1" applyFont="1" applyBorder="1" applyAlignment="1">
      <alignment vertical="center"/>
    </xf>
    <xf numFmtId="4" fontId="20" fillId="0" borderId="10" xfId="0" applyNumberFormat="1" applyFont="1" applyFill="1" applyBorder="1" applyAlignment="1">
      <alignment horizontal="right" vertical="center"/>
    </xf>
    <xf numFmtId="49" fontId="20" fillId="24" borderId="10" xfId="0" applyNumberFormat="1" applyFont="1" applyFill="1" applyBorder="1" applyAlignment="1">
      <alignment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vertical="center" wrapText="1"/>
    </xf>
    <xf numFmtId="4" fontId="0" fillId="0" borderId="0" xfId="0" applyNumberFormat="1" applyBorder="1" applyAlignment="1">
      <alignment vertical="center"/>
    </xf>
    <xf numFmtId="165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4" fontId="25" fillId="24" borderId="10" xfId="0" applyNumberFormat="1" applyFont="1" applyFill="1" applyBorder="1" applyAlignment="1">
      <alignment horizontal="right" vertical="center"/>
    </xf>
    <xf numFmtId="49" fontId="20" fillId="24" borderId="10" xfId="0" applyNumberFormat="1" applyFont="1" applyFill="1" applyBorder="1" applyAlignment="1">
      <alignment horizontal="justify" vertical="center" wrapText="1"/>
    </xf>
    <xf numFmtId="4" fontId="20" fillId="24" borderId="10" xfId="0" applyNumberFormat="1" applyFont="1" applyFill="1" applyBorder="1" applyAlignment="1">
      <alignment horizontal="right" vertical="center"/>
    </xf>
    <xf numFmtId="4" fontId="20" fillId="24" borderId="10" xfId="0" applyNumberFormat="1" applyFont="1" applyFill="1" applyBorder="1" applyAlignment="1">
      <alignment vertical="center"/>
    </xf>
    <xf numFmtId="10" fontId="20" fillId="24" borderId="10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 vertical="center" wrapText="1"/>
    </xf>
    <xf numFmtId="0" fontId="25" fillId="8" borderId="10" xfId="0" applyFont="1" applyFill="1" applyBorder="1" applyAlignment="1">
      <alignment horizontal="left" vertical="center" wrapText="1"/>
    </xf>
    <xf numFmtId="4" fontId="25" fillId="8" borderId="10" xfId="0" applyNumberFormat="1" applyFont="1" applyFill="1" applyBorder="1" applyAlignment="1">
      <alignment horizontal="right" vertical="center" wrapText="1"/>
    </xf>
    <xf numFmtId="10" fontId="25" fillId="8" borderId="10" xfId="0" applyNumberFormat="1" applyFont="1" applyFill="1" applyBorder="1" applyAlignment="1">
      <alignment horizontal="right" vertical="center" wrapText="1"/>
    </xf>
    <xf numFmtId="0" fontId="25" fillId="25" borderId="10" xfId="0" applyFont="1" applyFill="1" applyBorder="1" applyAlignment="1">
      <alignment horizontal="left" vertical="center" wrapText="1"/>
    </xf>
    <xf numFmtId="4" fontId="25" fillId="25" borderId="10" xfId="0" applyNumberFormat="1" applyFont="1" applyFill="1" applyBorder="1" applyAlignment="1">
      <alignment horizontal="right" vertical="center" wrapText="1"/>
    </xf>
    <xf numFmtId="10" fontId="25" fillId="25" borderId="10" xfId="52" applyNumberFormat="1" applyFont="1" applyFill="1" applyBorder="1" applyAlignment="1" applyProtection="1">
      <alignment horizontal="right" vertical="center" wrapText="1"/>
      <protection/>
    </xf>
    <xf numFmtId="10" fontId="25" fillId="26" borderId="10" xfId="0" applyNumberFormat="1" applyFont="1" applyFill="1" applyBorder="1" applyAlignment="1">
      <alignment horizontal="justify" vertical="center" wrapText="1"/>
    </xf>
    <xf numFmtId="4" fontId="25" fillId="26" borderId="10" xfId="0" applyNumberFormat="1" applyFont="1" applyFill="1" applyBorder="1" applyAlignment="1">
      <alignment horizontal="right" vertical="center" wrapText="1"/>
    </xf>
    <xf numFmtId="10" fontId="25" fillId="26" borderId="10" xfId="0" applyNumberFormat="1" applyFont="1" applyFill="1" applyBorder="1" applyAlignment="1">
      <alignment horizontal="right" vertical="center" wrapText="1"/>
    </xf>
    <xf numFmtId="49" fontId="25" fillId="27" borderId="10" xfId="0" applyNumberFormat="1" applyFont="1" applyFill="1" applyBorder="1" applyAlignment="1">
      <alignment horizontal="justify" vertical="center" wrapText="1"/>
    </xf>
    <xf numFmtId="4" fontId="25" fillId="27" borderId="10" xfId="0" applyNumberFormat="1" applyFont="1" applyFill="1" applyBorder="1" applyAlignment="1">
      <alignment horizontal="right" vertical="center" wrapText="1"/>
    </xf>
    <xf numFmtId="10" fontId="25" fillId="27" borderId="10" xfId="0" applyNumberFormat="1" applyFont="1" applyFill="1" applyBorder="1" applyAlignment="1">
      <alignment horizontal="right" vertical="center" wrapText="1"/>
    </xf>
    <xf numFmtId="0" fontId="25" fillId="28" borderId="10" xfId="0" applyFont="1" applyFill="1" applyBorder="1" applyAlignment="1">
      <alignment horizontal="left" vertical="center" wrapText="1"/>
    </xf>
    <xf numFmtId="4" fontId="25" fillId="28" borderId="10" xfId="0" applyNumberFormat="1" applyFont="1" applyFill="1" applyBorder="1" applyAlignment="1">
      <alignment horizontal="right" vertical="center" wrapText="1"/>
    </xf>
    <xf numFmtId="10" fontId="25" fillId="28" borderId="10" xfId="52" applyNumberFormat="1" applyFont="1" applyFill="1" applyBorder="1" applyAlignment="1" applyProtection="1">
      <alignment horizontal="right" vertical="center" wrapText="1"/>
      <protection/>
    </xf>
    <xf numFmtId="0" fontId="26" fillId="29" borderId="10" xfId="0" applyFont="1" applyFill="1" applyBorder="1" applyAlignment="1">
      <alignment horizontal="center" vertical="center" wrapText="1"/>
    </xf>
    <xf numFmtId="4" fontId="26" fillId="29" borderId="10" xfId="0" applyNumberFormat="1" applyFont="1" applyFill="1" applyBorder="1" applyAlignment="1">
      <alignment horizontal="right" vertical="center" wrapText="1"/>
    </xf>
    <xf numFmtId="10" fontId="25" fillId="29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view="pageBreakPreview" zoomScale="150" zoomScaleNormal="75" zoomScaleSheetLayoutView="150" workbookViewId="0" topLeftCell="A1">
      <selection activeCell="B69" sqref="B69"/>
    </sheetView>
  </sheetViews>
  <sheetFormatPr defaultColWidth="9.00390625" defaultRowHeight="12.75"/>
  <cols>
    <col min="1" max="1" width="42.75390625" style="0" customWidth="1"/>
    <col min="2" max="2" width="17.75390625" style="0" customWidth="1"/>
    <col min="3" max="3" width="17.25390625" style="0" customWidth="1"/>
    <col min="4" max="4" width="16.125" style="0" customWidth="1"/>
  </cols>
  <sheetData>
    <row r="1" spans="1:4" ht="50.25" customHeight="1">
      <c r="A1" s="1"/>
      <c r="B1" s="2"/>
      <c r="C1" s="37" t="s">
        <v>45</v>
      </c>
      <c r="D1" s="37"/>
    </row>
    <row r="2" spans="1:4" ht="9" customHeight="1">
      <c r="A2" s="1"/>
      <c r="B2" s="2"/>
      <c r="C2" s="3"/>
      <c r="D2" s="3"/>
    </row>
    <row r="3" spans="1:4" ht="42.75" customHeight="1">
      <c r="A3" s="38" t="s">
        <v>47</v>
      </c>
      <c r="B3" s="38"/>
      <c r="C3" s="38"/>
      <c r="D3" s="38"/>
    </row>
    <row r="4" spans="1:4" ht="9.75" customHeight="1">
      <c r="A4" s="4"/>
      <c r="B4" s="4"/>
      <c r="C4" s="4"/>
      <c r="D4" s="5"/>
    </row>
    <row r="5" spans="1:4" ht="33" customHeight="1">
      <c r="A5" s="6" t="s">
        <v>0</v>
      </c>
      <c r="B5" s="6" t="s">
        <v>1</v>
      </c>
      <c r="C5" s="6" t="s">
        <v>46</v>
      </c>
      <c r="D5" s="6" t="s">
        <v>2</v>
      </c>
    </row>
    <row r="6" spans="1:4" ht="23.25" customHeight="1">
      <c r="A6" s="42" t="s">
        <v>3</v>
      </c>
      <c r="B6" s="43">
        <f>B7+B41+B45</f>
        <v>18574047.91</v>
      </c>
      <c r="C6" s="43">
        <f>C7+C41+C45</f>
        <v>9939426.579999998</v>
      </c>
      <c r="D6" s="44">
        <f aca="true" t="shared" si="0" ref="D6:D53">C6/B6</f>
        <v>0.5351244181215207</v>
      </c>
    </row>
    <row r="7" spans="1:4" ht="20.25" customHeight="1">
      <c r="A7" s="39" t="s">
        <v>4</v>
      </c>
      <c r="B7" s="40">
        <f>B8+B16+B23+B28+B31+B33+B37+B38</f>
        <v>8910229.350000001</v>
      </c>
      <c r="C7" s="40">
        <f>C8+C16+C23+C28+C31+C33+C37+C38</f>
        <v>4386994.209999999</v>
      </c>
      <c r="D7" s="41">
        <f t="shared" si="0"/>
        <v>0.49235480229249073</v>
      </c>
    </row>
    <row r="8" spans="1:4" ht="12.75">
      <c r="A8" s="7" t="s">
        <v>5</v>
      </c>
      <c r="B8" s="8">
        <f>SUM(B9:B15)</f>
        <v>6160653.15</v>
      </c>
      <c r="C8" s="8">
        <f>SUM(C9:C15)</f>
        <v>3165166.3499999996</v>
      </c>
      <c r="D8" s="9">
        <f t="shared" si="0"/>
        <v>0.5137712305715506</v>
      </c>
    </row>
    <row r="9" spans="1:4" ht="12.75">
      <c r="A9" s="10" t="s">
        <v>6</v>
      </c>
      <c r="B9" s="11">
        <v>4811350.15</v>
      </c>
      <c r="C9" s="11">
        <v>2476635.53</v>
      </c>
      <c r="D9" s="12">
        <f t="shared" si="0"/>
        <v>0.5147485534803572</v>
      </c>
    </row>
    <row r="10" spans="1:4" ht="12.75">
      <c r="A10" s="10" t="s">
        <v>7</v>
      </c>
      <c r="B10" s="11">
        <v>1162000</v>
      </c>
      <c r="C10" s="11">
        <v>612755.07</v>
      </c>
      <c r="D10" s="12">
        <f t="shared" si="0"/>
        <v>0.5273279432013769</v>
      </c>
    </row>
    <row r="11" spans="1:4" ht="12.75">
      <c r="A11" s="10" t="s">
        <v>8</v>
      </c>
      <c r="B11" s="11">
        <v>65803</v>
      </c>
      <c r="C11" s="11">
        <v>33153.48</v>
      </c>
      <c r="D11" s="12">
        <f t="shared" si="0"/>
        <v>0.5038293086941326</v>
      </c>
    </row>
    <row r="12" spans="1:4" ht="12.75">
      <c r="A12" s="10" t="s">
        <v>9</v>
      </c>
      <c r="B12" s="11">
        <v>16000</v>
      </c>
      <c r="C12" s="11">
        <v>4519.41</v>
      </c>
      <c r="D12" s="12">
        <f t="shared" si="0"/>
        <v>0.282463125</v>
      </c>
    </row>
    <row r="13" spans="1:4" ht="24" customHeight="1">
      <c r="A13" s="13" t="s">
        <v>10</v>
      </c>
      <c r="B13" s="11">
        <v>3500</v>
      </c>
      <c r="C13" s="11">
        <v>-1347.14</v>
      </c>
      <c r="D13" s="12">
        <f t="shared" si="0"/>
        <v>-0.3848971428571429</v>
      </c>
    </row>
    <row r="14" spans="1:4" ht="12.75">
      <c r="A14" s="10" t="s">
        <v>11</v>
      </c>
      <c r="B14" s="11">
        <v>15000</v>
      </c>
      <c r="C14" s="11">
        <v>0</v>
      </c>
      <c r="D14" s="12">
        <f t="shared" si="0"/>
        <v>0</v>
      </c>
    </row>
    <row r="15" spans="1:4" ht="12.75">
      <c r="A15" s="10" t="s">
        <v>12</v>
      </c>
      <c r="B15" s="11">
        <v>87000</v>
      </c>
      <c r="C15" s="11">
        <v>39450</v>
      </c>
      <c r="D15" s="12">
        <f t="shared" si="0"/>
        <v>0.453448275862069</v>
      </c>
    </row>
    <row r="16" spans="1:4" ht="12.75">
      <c r="A16" s="7" t="s">
        <v>13</v>
      </c>
      <c r="B16" s="14">
        <f>SUM(B17:B22)</f>
        <v>149000</v>
      </c>
      <c r="C16" s="14">
        <f>SUM(C17:C22)</f>
        <v>121174.19</v>
      </c>
      <c r="D16" s="9">
        <f t="shared" si="0"/>
        <v>0.8132495973154362</v>
      </c>
    </row>
    <row r="17" spans="1:4" ht="12.75">
      <c r="A17" s="10" t="s">
        <v>14</v>
      </c>
      <c r="B17" s="11">
        <v>20000</v>
      </c>
      <c r="C17" s="11">
        <v>9687</v>
      </c>
      <c r="D17" s="12">
        <f t="shared" si="0"/>
        <v>0.48435</v>
      </c>
    </row>
    <row r="18" spans="1:4" ht="12.75">
      <c r="A18" s="10" t="s">
        <v>15</v>
      </c>
      <c r="B18" s="11">
        <v>7000</v>
      </c>
      <c r="C18" s="11">
        <v>2575</v>
      </c>
      <c r="D18" s="12">
        <f t="shared" si="0"/>
        <v>0.3678571428571429</v>
      </c>
    </row>
    <row r="19" spans="1:4" ht="12.75">
      <c r="A19" s="10" t="s">
        <v>16</v>
      </c>
      <c r="B19" s="11">
        <v>35000</v>
      </c>
      <c r="C19" s="11">
        <v>8985.7</v>
      </c>
      <c r="D19" s="12">
        <f t="shared" si="0"/>
        <v>0.25673428571428575</v>
      </c>
    </row>
    <row r="20" spans="1:4" ht="12.75">
      <c r="A20" s="10" t="s">
        <v>17</v>
      </c>
      <c r="B20" s="11">
        <v>50000</v>
      </c>
      <c r="C20" s="11">
        <v>45444.47</v>
      </c>
      <c r="D20" s="12">
        <f t="shared" si="0"/>
        <v>0.9088894000000001</v>
      </c>
    </row>
    <row r="21" spans="1:4" ht="22.5">
      <c r="A21" s="10" t="s">
        <v>54</v>
      </c>
      <c r="B21" s="11">
        <v>35000</v>
      </c>
      <c r="C21" s="11">
        <v>53602.75</v>
      </c>
      <c r="D21" s="12">
        <f t="shared" si="0"/>
        <v>1.531507142857143</v>
      </c>
    </row>
    <row r="22" spans="1:4" ht="12.75">
      <c r="A22" s="10" t="s">
        <v>18</v>
      </c>
      <c r="B22" s="11">
        <v>2000</v>
      </c>
      <c r="C22" s="11">
        <v>879.27</v>
      </c>
      <c r="D22" s="12">
        <f t="shared" si="0"/>
        <v>0.439635</v>
      </c>
    </row>
    <row r="23" spans="1:4" ht="12.75">
      <c r="A23" s="7" t="s">
        <v>19</v>
      </c>
      <c r="B23" s="32">
        <f>SUM(B24:B27)</f>
        <v>78003.2</v>
      </c>
      <c r="C23" s="15">
        <f>SUM(C24:C27)</f>
        <v>62132.61</v>
      </c>
      <c r="D23" s="9">
        <f t="shared" si="0"/>
        <v>0.7965392445438136</v>
      </c>
    </row>
    <row r="24" spans="1:4" ht="17.25" customHeight="1">
      <c r="A24" s="33" t="s">
        <v>55</v>
      </c>
      <c r="B24" s="34">
        <v>0</v>
      </c>
      <c r="C24" s="35">
        <v>16317.17</v>
      </c>
      <c r="D24" s="36"/>
    </row>
    <row r="25" spans="1:4" ht="12.75">
      <c r="A25" s="10" t="s">
        <v>51</v>
      </c>
      <c r="B25" s="16">
        <v>35503.2</v>
      </c>
      <c r="C25" s="11">
        <v>24208.56</v>
      </c>
      <c r="D25" s="12">
        <f t="shared" si="0"/>
        <v>0.6818698032853377</v>
      </c>
    </row>
    <row r="26" spans="1:4" ht="22.5">
      <c r="A26" s="10" t="s">
        <v>52</v>
      </c>
      <c r="B26" s="17">
        <v>8000</v>
      </c>
      <c r="C26" s="11">
        <v>5423.04</v>
      </c>
      <c r="D26" s="12">
        <f t="shared" si="0"/>
        <v>0.67788</v>
      </c>
    </row>
    <row r="27" spans="1:4" ht="12.75">
      <c r="A27" s="13" t="s">
        <v>53</v>
      </c>
      <c r="B27" s="17">
        <v>34500</v>
      </c>
      <c r="C27" s="11">
        <v>16183.84</v>
      </c>
      <c r="D27" s="12">
        <f t="shared" si="0"/>
        <v>0.4690968115942029</v>
      </c>
    </row>
    <row r="28" spans="1:4" ht="22.5">
      <c r="A28" s="7" t="s">
        <v>20</v>
      </c>
      <c r="B28" s="18">
        <f>SUM(B29:B30)</f>
        <v>74791</v>
      </c>
      <c r="C28" s="8">
        <f>SUM(C29:C30)</f>
        <v>29657.39</v>
      </c>
      <c r="D28" s="9">
        <f t="shared" si="0"/>
        <v>0.39653688278001364</v>
      </c>
    </row>
    <row r="29" spans="1:4" ht="31.5" customHeight="1">
      <c r="A29" s="13" t="s">
        <v>21</v>
      </c>
      <c r="B29" s="17">
        <v>400</v>
      </c>
      <c r="C29" s="11">
        <v>156</v>
      </c>
      <c r="D29" s="12">
        <f t="shared" si="0"/>
        <v>0.39</v>
      </c>
    </row>
    <row r="30" spans="1:4" ht="12.75">
      <c r="A30" s="10" t="s">
        <v>22</v>
      </c>
      <c r="B30" s="17">
        <v>74391</v>
      </c>
      <c r="C30" s="11">
        <v>29501.39</v>
      </c>
      <c r="D30" s="12">
        <f t="shared" si="0"/>
        <v>0.3965720315629579</v>
      </c>
    </row>
    <row r="31" spans="1:4" ht="22.5">
      <c r="A31" s="19" t="s">
        <v>23</v>
      </c>
      <c r="B31" s="18">
        <f>B32</f>
        <v>800000</v>
      </c>
      <c r="C31" s="8">
        <f>C32</f>
        <v>320319.96</v>
      </c>
      <c r="D31" s="9">
        <f t="shared" si="0"/>
        <v>0.40039995</v>
      </c>
    </row>
    <row r="32" spans="1:4" ht="12.75">
      <c r="A32" s="10" t="s">
        <v>24</v>
      </c>
      <c r="B32" s="17">
        <v>800000</v>
      </c>
      <c r="C32" s="11">
        <v>320319.96</v>
      </c>
      <c r="D32" s="12">
        <f t="shared" si="0"/>
        <v>0.40039995</v>
      </c>
    </row>
    <row r="33" spans="1:4" ht="22.5">
      <c r="A33" s="7" t="s">
        <v>25</v>
      </c>
      <c r="B33" s="8">
        <f>SUM(B34:B36)</f>
        <v>43086</v>
      </c>
      <c r="C33" s="8">
        <f>SUM(C34:C36)</f>
        <v>43348.259999999995</v>
      </c>
      <c r="D33" s="9">
        <f t="shared" si="0"/>
        <v>1.0060868959754907</v>
      </c>
    </row>
    <row r="34" spans="1:4" ht="22.5">
      <c r="A34" s="13" t="s">
        <v>26</v>
      </c>
      <c r="B34" s="11">
        <v>25000</v>
      </c>
      <c r="C34" s="11">
        <v>28778.03</v>
      </c>
      <c r="D34" s="12">
        <f t="shared" si="0"/>
        <v>1.1511212</v>
      </c>
    </row>
    <row r="35" spans="1:4" ht="15.75" customHeight="1">
      <c r="A35" s="13" t="s">
        <v>27</v>
      </c>
      <c r="B35" s="11">
        <v>8716</v>
      </c>
      <c r="C35" s="11">
        <v>10657.49</v>
      </c>
      <c r="D35" s="12">
        <f t="shared" si="0"/>
        <v>1.2227501147315283</v>
      </c>
    </row>
    <row r="36" spans="1:4" ht="20.25" customHeight="1">
      <c r="A36" s="10" t="s">
        <v>28</v>
      </c>
      <c r="B36" s="16">
        <v>9370</v>
      </c>
      <c r="C36" s="11">
        <v>3912.74</v>
      </c>
      <c r="D36" s="12">
        <f t="shared" si="0"/>
        <v>0.417581643543223</v>
      </c>
    </row>
    <row r="37" spans="1:4" ht="37.5" customHeight="1">
      <c r="A37" s="19" t="s">
        <v>43</v>
      </c>
      <c r="B37" s="32">
        <v>8000</v>
      </c>
      <c r="C37" s="15">
        <v>3643.81</v>
      </c>
      <c r="D37" s="9">
        <f>C37/B37</f>
        <v>0.45547624999999997</v>
      </c>
    </row>
    <row r="38" spans="1:4" ht="22.5" customHeight="1">
      <c r="A38" s="19" t="s">
        <v>44</v>
      </c>
      <c r="B38" s="8">
        <f>SUM(B39:B40)</f>
        <v>1596696</v>
      </c>
      <c r="C38" s="8">
        <f>SUM(C39:C40)</f>
        <v>641551.64</v>
      </c>
      <c r="D38" s="9">
        <f t="shared" si="0"/>
        <v>0.4017994909488093</v>
      </c>
    </row>
    <row r="39" spans="1:4" ht="22.5">
      <c r="A39" s="13" t="s">
        <v>29</v>
      </c>
      <c r="B39" s="16">
        <v>1496696</v>
      </c>
      <c r="C39" s="11">
        <v>633013</v>
      </c>
      <c r="D39" s="12">
        <f t="shared" si="0"/>
        <v>0.4229402630861578</v>
      </c>
    </row>
    <row r="40" spans="1:4" ht="35.25" customHeight="1">
      <c r="A40" s="13" t="s">
        <v>30</v>
      </c>
      <c r="B40" s="16">
        <v>100000</v>
      </c>
      <c r="C40" s="11">
        <v>8538.64</v>
      </c>
      <c r="D40" s="12">
        <f t="shared" si="0"/>
        <v>0.08538639999999999</v>
      </c>
    </row>
    <row r="41" spans="1:4" ht="27" customHeight="1">
      <c r="A41" s="45" t="s">
        <v>31</v>
      </c>
      <c r="B41" s="46">
        <f>SUM(B42:B44)</f>
        <v>7019694</v>
      </c>
      <c r="C41" s="46">
        <f>SUM(C42:C44)</f>
        <v>3999582</v>
      </c>
      <c r="D41" s="47">
        <f t="shared" si="0"/>
        <v>0.5697658615888385</v>
      </c>
    </row>
    <row r="42" spans="1:4" ht="15.75" customHeight="1">
      <c r="A42" s="20" t="s">
        <v>32</v>
      </c>
      <c r="B42" s="21">
        <v>4244414</v>
      </c>
      <c r="C42" s="21">
        <v>2611944</v>
      </c>
      <c r="D42" s="22">
        <f t="shared" si="0"/>
        <v>0.6153838904498948</v>
      </c>
    </row>
    <row r="43" spans="1:4" ht="15.75" customHeight="1">
      <c r="A43" s="20" t="s">
        <v>33</v>
      </c>
      <c r="B43" s="21">
        <v>2765363</v>
      </c>
      <c r="C43" s="21">
        <v>1382682</v>
      </c>
      <c r="D43" s="22">
        <f>C43/B43</f>
        <v>0.5000001808080892</v>
      </c>
    </row>
    <row r="44" spans="1:4" ht="15.75" customHeight="1">
      <c r="A44" s="20" t="s">
        <v>50</v>
      </c>
      <c r="B44" s="21">
        <v>9917</v>
      </c>
      <c r="C44" s="21">
        <v>4956</v>
      </c>
      <c r="D44" s="22">
        <f t="shared" si="0"/>
        <v>0.49974790763335686</v>
      </c>
    </row>
    <row r="45" spans="1:4" ht="21" customHeight="1">
      <c r="A45" s="48" t="s">
        <v>34</v>
      </c>
      <c r="B45" s="49">
        <f>SUM(B46:B49)</f>
        <v>2644124.56</v>
      </c>
      <c r="C45" s="49">
        <f>SUM(C46:C49)</f>
        <v>1552850.3699999999</v>
      </c>
      <c r="D45" s="50">
        <f t="shared" si="0"/>
        <v>0.587283365349475</v>
      </c>
    </row>
    <row r="46" spans="1:4" ht="12.75">
      <c r="A46" s="23" t="s">
        <v>35</v>
      </c>
      <c r="B46" s="24">
        <v>2129515.39</v>
      </c>
      <c r="C46" s="24">
        <v>1170838.39</v>
      </c>
      <c r="D46" s="22">
        <f t="shared" si="0"/>
        <v>0.5498144768045089</v>
      </c>
    </row>
    <row r="47" spans="1:4" ht="22.5">
      <c r="A47" s="23" t="s">
        <v>36</v>
      </c>
      <c r="B47" s="21">
        <v>315542</v>
      </c>
      <c r="C47" s="21">
        <v>183686</v>
      </c>
      <c r="D47" s="22">
        <f t="shared" si="0"/>
        <v>0.582128528056487</v>
      </c>
    </row>
    <row r="48" spans="1:4" ht="22.5">
      <c r="A48" s="23" t="s">
        <v>48</v>
      </c>
      <c r="B48" s="25">
        <v>183871</v>
      </c>
      <c r="C48" s="24">
        <v>183129.81</v>
      </c>
      <c r="D48" s="22">
        <f>C48/B48</f>
        <v>0.9959689673738653</v>
      </c>
    </row>
    <row r="49" spans="1:4" ht="33.75">
      <c r="A49" s="23" t="s">
        <v>49</v>
      </c>
      <c r="B49" s="25">
        <v>15196.17</v>
      </c>
      <c r="C49" s="24">
        <v>15196.17</v>
      </c>
      <c r="D49" s="22">
        <f t="shared" si="0"/>
        <v>1</v>
      </c>
    </row>
    <row r="50" spans="1:4" ht="25.5" customHeight="1">
      <c r="A50" s="51" t="s">
        <v>37</v>
      </c>
      <c r="B50" s="52">
        <f>SUM(B51:B54)</f>
        <v>2095571</v>
      </c>
      <c r="C50" s="52">
        <f>SUM(C51:C54)</f>
        <v>196582.73</v>
      </c>
      <c r="D50" s="53">
        <f t="shared" si="0"/>
        <v>0.09380867076324305</v>
      </c>
    </row>
    <row r="51" spans="1:4" ht="21.75" customHeight="1">
      <c r="A51" s="13" t="s">
        <v>42</v>
      </c>
      <c r="B51" s="25">
        <v>271000</v>
      </c>
      <c r="C51" s="16">
        <v>0</v>
      </c>
      <c r="D51" s="12">
        <f t="shared" si="0"/>
        <v>0</v>
      </c>
    </row>
    <row r="52" spans="1:4" ht="21.75" customHeight="1">
      <c r="A52" s="26" t="s">
        <v>41</v>
      </c>
      <c r="B52" s="11">
        <v>1400</v>
      </c>
      <c r="C52" s="11">
        <v>2866.51</v>
      </c>
      <c r="D52" s="12">
        <f t="shared" si="0"/>
        <v>2.047507142857143</v>
      </c>
    </row>
    <row r="53" spans="1:4" ht="21.75" customHeight="1">
      <c r="A53" s="20" t="s">
        <v>38</v>
      </c>
      <c r="B53" s="25">
        <v>184243</v>
      </c>
      <c r="C53" s="11">
        <v>0</v>
      </c>
      <c r="D53" s="22">
        <f t="shared" si="0"/>
        <v>0</v>
      </c>
    </row>
    <row r="54" spans="1:4" ht="27" customHeight="1">
      <c r="A54" s="20" t="s">
        <v>39</v>
      </c>
      <c r="B54" s="25">
        <v>1638928</v>
      </c>
      <c r="C54" s="11">
        <v>193716.22</v>
      </c>
      <c r="D54" s="22">
        <v>0.1925</v>
      </c>
    </row>
    <row r="55" spans="1:4" ht="21.75" customHeight="1">
      <c r="A55" s="54" t="s">
        <v>40</v>
      </c>
      <c r="B55" s="55">
        <f>B50+B6</f>
        <v>20669618.91</v>
      </c>
      <c r="C55" s="55">
        <f>C50+C6</f>
        <v>10136009.309999999</v>
      </c>
      <c r="D55" s="56">
        <f>C55/B55</f>
        <v>0.49038201207938953</v>
      </c>
    </row>
    <row r="56" spans="1:4" ht="14.25">
      <c r="A56" s="27"/>
      <c r="B56" s="28"/>
      <c r="C56" s="29"/>
      <c r="D56" s="30"/>
    </row>
    <row r="57" ht="12.75">
      <c r="C57" s="31"/>
    </row>
    <row r="58" ht="12.75">
      <c r="C58" s="31"/>
    </row>
    <row r="59" ht="12.75">
      <c r="C59" s="31"/>
    </row>
    <row r="60" ht="12.75">
      <c r="C60" s="31"/>
    </row>
    <row r="61" ht="12.75">
      <c r="C61" s="31"/>
    </row>
    <row r="62" ht="12.75">
      <c r="C62" s="31"/>
    </row>
    <row r="63" ht="12.75">
      <c r="C63" s="31"/>
    </row>
    <row r="64" ht="12.75">
      <c r="C64" s="31"/>
    </row>
    <row r="65" ht="12.75">
      <c r="C65" s="31"/>
    </row>
    <row r="66" ht="12.75">
      <c r="C66" s="31"/>
    </row>
    <row r="67" ht="12.75">
      <c r="C67" s="31"/>
    </row>
    <row r="68" ht="12.75">
      <c r="C68" s="31"/>
    </row>
  </sheetData>
  <mergeCells count="2">
    <mergeCell ref="C1:D1"/>
    <mergeCell ref="A3:D3"/>
  </mergeCells>
  <printOptions/>
  <pageMargins left="0.9840277777777778" right="0.47222222222222227" top="0.9055555555555556" bottom="0.945138888888889" header="0.5118055555555556" footer="0.5118055555555556"/>
  <pageSetup fitToHeight="2" horizontalDpi="300" verticalDpi="300" orientation="portrait" paperSize="9" scale="94" r:id="rId1"/>
  <rowBreaks count="1" manualBreakCount="1">
    <brk id="3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2012-08-29T05:58:39Z</cp:lastPrinted>
  <dcterms:modified xsi:type="dcterms:W3CDTF">2012-08-29T05:58:46Z</dcterms:modified>
  <cp:category/>
  <cp:version/>
  <cp:contentType/>
  <cp:contentStatus/>
</cp:coreProperties>
</file>